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tfk-my.sharepoint.com/personal/hanne_bratsberg_vtfk_no/Documents/Idrettslaget Leder/Årsmøte/2020/"/>
    </mc:Choice>
  </mc:AlternateContent>
  <xr:revisionPtr revIDLastSave="0" documentId="8_{643B176E-5A26-4FD5-B494-25B06883F977}" xr6:coauthVersionLast="41" xr6:coauthVersionMax="41" xr10:uidLastSave="{00000000-0000-0000-0000-000000000000}"/>
  <bookViews>
    <workbookView xWindow="-110" yWindow="-110" windowWidth="19420" windowHeight="10560" xr2:uid="{00000000-000D-0000-FFFF-FFFF00000000}"/>
  </bookViews>
  <sheets>
    <sheet name="Resultat" sheetId="1" r:id="rId1"/>
    <sheet name="Balanse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" i="1" l="1"/>
  <c r="G13" i="1"/>
  <c r="F48" i="1"/>
  <c r="E48" i="1" l="1"/>
  <c r="E40" i="1"/>
  <c r="E13" i="1"/>
  <c r="G40" i="1"/>
  <c r="E42" i="1" l="1"/>
  <c r="E51" i="1" s="1"/>
  <c r="G42" i="1"/>
  <c r="G51" i="1" s="1"/>
  <c r="E36" i="2"/>
  <c r="E39" i="2" s="1"/>
  <c r="E29" i="2"/>
  <c r="E19" i="2"/>
  <c r="E21" i="2" s="1"/>
  <c r="E13" i="2"/>
  <c r="E7" i="2"/>
  <c r="F40" i="1"/>
  <c r="F13" i="1"/>
  <c r="F42" i="1" l="1"/>
  <c r="F51" i="1" s="1"/>
  <c r="F36" i="2"/>
  <c r="F19" i="2" l="1"/>
  <c r="F13" i="2"/>
  <c r="F7" i="2"/>
  <c r="F21" i="2" s="1"/>
  <c r="D13" i="1" l="1"/>
  <c r="D40" i="1"/>
  <c r="C40" i="1"/>
  <c r="C13" i="1"/>
  <c r="F26" i="2" l="1"/>
  <c r="F29" i="2" s="1"/>
  <c r="F39" i="2" s="1"/>
  <c r="D51" i="1"/>
  <c r="C51" i="1"/>
</calcChain>
</file>

<file path=xl/sharedStrings.xml><?xml version="1.0" encoding="utf-8"?>
<sst xmlns="http://schemas.openxmlformats.org/spreadsheetml/2006/main" count="75" uniqueCount="67">
  <si>
    <t>Tekst</t>
  </si>
  <si>
    <t>Konto</t>
  </si>
  <si>
    <t>Budsjett 2009</t>
  </si>
  <si>
    <t>Kiosksalg</t>
  </si>
  <si>
    <t>Fotballskulen</t>
  </si>
  <si>
    <t>Sponsorinntekter</t>
  </si>
  <si>
    <t>Kommunale tilskot</t>
  </si>
  <si>
    <t>Sun driftsinntekter</t>
  </si>
  <si>
    <t>Driftsutgifter</t>
  </si>
  <si>
    <t>Driftsinntekter</t>
  </si>
  <si>
    <t>Innkaup til kiosk</t>
  </si>
  <si>
    <t>Materiell og utstyr</t>
  </si>
  <si>
    <t>Premiar</t>
  </si>
  <si>
    <t>Dommarutgifter</t>
  </si>
  <si>
    <t>Drift av bane/andre anlegg</t>
  </si>
  <si>
    <t>Bankgebyr</t>
  </si>
  <si>
    <t>Sum driftskostnader</t>
  </si>
  <si>
    <t>Renteinntekter</t>
  </si>
  <si>
    <t>Andre finansinntekter</t>
  </si>
  <si>
    <t>Rekneskap 2009</t>
  </si>
  <si>
    <t>Andre tilskot</t>
  </si>
  <si>
    <t>Resultat</t>
  </si>
  <si>
    <t>Basar intekter</t>
  </si>
  <si>
    <t>Basar med meir</t>
  </si>
  <si>
    <t>Renhold</t>
  </si>
  <si>
    <t>Rekneskapshonorar</t>
  </si>
  <si>
    <t>Møter/Kurs/oppdatering mv</t>
  </si>
  <si>
    <t>Porto/ Kopiering</t>
  </si>
  <si>
    <t>Sosiale kostnader</t>
  </si>
  <si>
    <t>Trenings- og instruksjonsinntekter</t>
  </si>
  <si>
    <t>DRIFTSRESULTAT</t>
  </si>
  <si>
    <t>Prosjekt Vest Telemark</t>
  </si>
  <si>
    <t>trening- og instruksjon</t>
  </si>
  <si>
    <t>Norway Cup</t>
  </si>
  <si>
    <t>Kontorrekvisita</t>
  </si>
  <si>
    <t>Inventar</t>
  </si>
  <si>
    <t>Basistrening</t>
  </si>
  <si>
    <t>Vedlikehold bygninger</t>
  </si>
  <si>
    <t>Avskrivinger</t>
  </si>
  <si>
    <t>Renter/purregebyr leverandører</t>
  </si>
  <si>
    <t>Eiendeler</t>
  </si>
  <si>
    <t>Klubbhus</t>
  </si>
  <si>
    <t>Inventar klubbhus</t>
  </si>
  <si>
    <t>Kundefordringer</t>
  </si>
  <si>
    <t>Bankinnskudd, kontanter</t>
  </si>
  <si>
    <t>Sør, 07.01634</t>
  </si>
  <si>
    <t>Sør 18.62626</t>
  </si>
  <si>
    <t>Sum Anleggsmidler</t>
  </si>
  <si>
    <t>Sum Kundefordringer</t>
  </si>
  <si>
    <t>Sum Bankinnskudd, kontanter</t>
  </si>
  <si>
    <t>Sum Eiendeler</t>
  </si>
  <si>
    <t>Egenkapital og gjeld</t>
  </si>
  <si>
    <t>Annen Egenkapital</t>
  </si>
  <si>
    <t>Udisponert resultat</t>
  </si>
  <si>
    <t>Sum Egenkapital</t>
  </si>
  <si>
    <t>Kortsiktig gjeld</t>
  </si>
  <si>
    <t>Leverandørgjeld</t>
  </si>
  <si>
    <t>Sum kortisktig gjeld</t>
  </si>
  <si>
    <t>Sum egenkapital og gjeld</t>
  </si>
  <si>
    <t>Finansinntekter og kostnader</t>
  </si>
  <si>
    <t>Andre kortsiktige fordringer</t>
  </si>
  <si>
    <t>EDB/Data</t>
  </si>
  <si>
    <t>Reklamekostnader</t>
  </si>
  <si>
    <t>Gjeld til ansatte og aksjonærer</t>
  </si>
  <si>
    <t>Budsjett 2019</t>
  </si>
  <si>
    <t>Budsjett 2020</t>
  </si>
  <si>
    <t>Rekneskap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</si>
</sst>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;[Red]#,##0.00"/>
  </numFmts>
  <fonts count="15" x14ac:knownFonts="1">
    <font>
      <sz val="10"/>
      <name val="Arial"/>
    </font>
    <font>
      <sz val="10"/>
      <name val="Arial"/>
    </font>
    <font>
      <sz val="12"/>
      <name val="Arial"/>
    </font>
    <font>
      <sz val="8"/>
      <name val="Arial"/>
    </font>
    <font>
      <sz val="14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164" fontId="0" fillId="0" borderId="1" xfId="2" applyFont="1" applyBorder="1"/>
    <xf numFmtId="164" fontId="0" fillId="0" borderId="0" xfId="2" applyFont="1"/>
    <xf numFmtId="9" fontId="0" fillId="0" borderId="0" xfId="1" applyFont="1"/>
    <xf numFmtId="164" fontId="4" fillId="0" borderId="1" xfId="2" applyFont="1" applyBorder="1"/>
    <xf numFmtId="164" fontId="5" fillId="0" borderId="1" xfId="2" applyFont="1" applyBorder="1"/>
    <xf numFmtId="0" fontId="6" fillId="0" borderId="0" xfId="0" applyFont="1"/>
    <xf numFmtId="164" fontId="0" fillId="0" borderId="2" xfId="2" applyFont="1" applyBorder="1"/>
    <xf numFmtId="9" fontId="0" fillId="0" borderId="0" xfId="1" applyFont="1" applyBorder="1"/>
    <xf numFmtId="0" fontId="0" fillId="0" borderId="0" xfId="0" applyBorder="1"/>
    <xf numFmtId="164" fontId="0" fillId="0" borderId="0" xfId="2" applyFont="1" applyBorder="1"/>
    <xf numFmtId="0" fontId="0" fillId="0" borderId="0" xfId="0" applyFill="1" applyBorder="1"/>
    <xf numFmtId="164" fontId="5" fillId="0" borderId="3" xfId="2" applyFont="1" applyBorder="1"/>
    <xf numFmtId="0" fontId="8" fillId="0" borderId="0" xfId="0" applyFont="1"/>
    <xf numFmtId="2" fontId="7" fillId="0" borderId="0" xfId="0" applyNumberFormat="1" applyFont="1"/>
    <xf numFmtId="2" fontId="7" fillId="0" borderId="4" xfId="0" applyNumberFormat="1" applyFont="1" applyBorder="1"/>
    <xf numFmtId="164" fontId="4" fillId="0" borderId="2" xfId="2" applyFont="1" applyBorder="1"/>
    <xf numFmtId="2" fontId="7" fillId="0" borderId="6" xfId="0" applyNumberFormat="1" applyFont="1" applyBorder="1"/>
    <xf numFmtId="164" fontId="4" fillId="0" borderId="7" xfId="2" applyFont="1" applyBorder="1"/>
    <xf numFmtId="4" fontId="7" fillId="0" borderId="9" xfId="2" applyNumberFormat="1" applyFont="1" applyBorder="1" applyAlignment="1">
      <alignment horizontal="right"/>
    </xf>
    <xf numFmtId="164" fontId="4" fillId="0" borderId="10" xfId="2" applyFont="1" applyBorder="1"/>
    <xf numFmtId="164" fontId="4" fillId="0" borderId="12" xfId="2" applyFont="1" applyBorder="1"/>
    <xf numFmtId="164" fontId="4" fillId="0" borderId="13" xfId="2" applyFont="1" applyBorder="1"/>
    <xf numFmtId="164" fontId="5" fillId="0" borderId="13" xfId="2" applyFont="1" applyBorder="1"/>
    <xf numFmtId="164" fontId="4" fillId="0" borderId="14" xfId="2" applyFont="1" applyBorder="1"/>
    <xf numFmtId="164" fontId="5" fillId="0" borderId="15" xfId="2" applyFont="1" applyBorder="1"/>
    <xf numFmtId="164" fontId="4" fillId="0" borderId="16" xfId="2" applyFont="1" applyBorder="1"/>
    <xf numFmtId="9" fontId="4" fillId="0" borderId="17" xfId="1" applyFont="1" applyBorder="1"/>
    <xf numFmtId="9" fontId="4" fillId="0" borderId="18" xfId="1" applyFont="1" applyBorder="1"/>
    <xf numFmtId="9" fontId="4" fillId="0" borderId="19" xfId="1" applyFont="1" applyBorder="1"/>
    <xf numFmtId="0" fontId="4" fillId="0" borderId="19" xfId="2" applyNumberFormat="1" applyFont="1" applyBorder="1" applyAlignment="1">
      <alignment horizontal="center"/>
    </xf>
    <xf numFmtId="165" fontId="5" fillId="0" borderId="19" xfId="2" applyNumberFormat="1" applyFont="1" applyBorder="1" applyAlignment="1">
      <alignment horizontal="center"/>
    </xf>
    <xf numFmtId="165" fontId="4" fillId="0" borderId="20" xfId="2" applyNumberFormat="1" applyFont="1" applyBorder="1" applyAlignment="1">
      <alignment horizontal="center"/>
    </xf>
    <xf numFmtId="9" fontId="5" fillId="0" borderId="21" xfId="1" applyFont="1" applyBorder="1" applyAlignment="1">
      <alignment horizontal="center"/>
    </xf>
    <xf numFmtId="0" fontId="4" fillId="0" borderId="8" xfId="0" applyFont="1" applyBorder="1"/>
    <xf numFmtId="0" fontId="4" fillId="0" borderId="22" xfId="0" applyFont="1" applyBorder="1"/>
    <xf numFmtId="0" fontId="5" fillId="0" borderId="4" xfId="0" applyFont="1" applyBorder="1"/>
    <xf numFmtId="0" fontId="9" fillId="0" borderId="4" xfId="0" applyFont="1" applyBorder="1"/>
    <xf numFmtId="0" fontId="4" fillId="0" borderId="4" xfId="0" applyFont="1" applyBorder="1"/>
    <xf numFmtId="0" fontId="7" fillId="0" borderId="11" xfId="0" applyFont="1" applyBorder="1"/>
    <xf numFmtId="0" fontId="5" fillId="0" borderId="5" xfId="0" applyFont="1" applyBorder="1"/>
    <xf numFmtId="4" fontId="7" fillId="0" borderId="9" xfId="0" applyNumberFormat="1" applyFont="1" applyBorder="1" applyAlignment="1">
      <alignment horizontal="right"/>
    </xf>
    <xf numFmtId="0" fontId="10" fillId="0" borderId="0" xfId="0" applyFont="1" applyBorder="1"/>
    <xf numFmtId="0" fontId="8" fillId="0" borderId="0" xfId="0" applyFont="1" applyFill="1" applyBorder="1"/>
    <xf numFmtId="1" fontId="8" fillId="0" borderId="0" xfId="0" applyNumberFormat="1" applyFont="1"/>
    <xf numFmtId="0" fontId="0" fillId="0" borderId="0" xfId="0" applyFont="1" applyFill="1" applyBorder="1"/>
    <xf numFmtId="0" fontId="8" fillId="0" borderId="0" xfId="0" applyFont="1" applyBorder="1"/>
    <xf numFmtId="164" fontId="0" fillId="0" borderId="12" xfId="2" applyFont="1" applyBorder="1"/>
    <xf numFmtId="164" fontId="0" fillId="0" borderId="13" xfId="2" applyFont="1" applyBorder="1"/>
    <xf numFmtId="164" fontId="11" fillId="0" borderId="13" xfId="2" applyFont="1" applyBorder="1"/>
    <xf numFmtId="0" fontId="7" fillId="0" borderId="4" xfId="0" applyFont="1" applyBorder="1"/>
    <xf numFmtId="0" fontId="11" fillId="0" borderId="4" xfId="0" applyFont="1" applyBorder="1"/>
    <xf numFmtId="4" fontId="11" fillId="0" borderId="9" xfId="0" applyNumberFormat="1" applyFont="1" applyBorder="1" applyAlignment="1">
      <alignment horizontal="right"/>
    </xf>
    <xf numFmtId="0" fontId="13" fillId="0" borderId="19" xfId="2" applyNumberFormat="1" applyFont="1" applyBorder="1" applyAlignment="1">
      <alignment horizontal="center"/>
    </xf>
    <xf numFmtId="0" fontId="13" fillId="0" borderId="4" xfId="0" applyFont="1" applyBorder="1"/>
    <xf numFmtId="164" fontId="13" fillId="0" borderId="13" xfId="2" applyFont="1" applyBorder="1"/>
    <xf numFmtId="9" fontId="13" fillId="0" borderId="19" xfId="1" applyFont="1" applyBorder="1"/>
    <xf numFmtId="0" fontId="14" fillId="0" borderId="4" xfId="0" applyFont="1" applyBorder="1"/>
    <xf numFmtId="2" fontId="13" fillId="0" borderId="4" xfId="0" applyNumberFormat="1" applyFont="1" applyBorder="1"/>
    <xf numFmtId="0" fontId="12" fillId="0" borderId="19" xfId="2" applyNumberFormat="1" applyFont="1" applyBorder="1" applyAlignment="1">
      <alignment horizontal="center"/>
    </xf>
    <xf numFmtId="164" fontId="14" fillId="0" borderId="13" xfId="2" applyFont="1" applyBorder="1"/>
    <xf numFmtId="164" fontId="7" fillId="0" borderId="13" xfId="2" applyFont="1" applyBorder="1"/>
    <xf numFmtId="49" fontId="7" fillId="0" borderId="23" xfId="2" applyNumberFormat="1" applyFont="1" applyBorder="1" applyAlignment="1">
      <alignment horizontal="center"/>
    </xf>
    <xf numFmtId="2" fontId="7" fillId="0" borderId="24" xfId="0" applyNumberFormat="1" applyFont="1" applyBorder="1"/>
    <xf numFmtId="2" fontId="13" fillId="0" borderId="9" xfId="0" applyNumberFormat="1" applyFont="1" applyBorder="1"/>
    <xf numFmtId="4" fontId="13" fillId="0" borderId="9" xfId="0" applyNumberFormat="1" applyFont="1" applyBorder="1" applyAlignment="1">
      <alignment horizontal="right"/>
    </xf>
    <xf numFmtId="4" fontId="14" fillId="0" borderId="9" xfId="2" applyNumberFormat="1" applyFont="1" applyBorder="1" applyAlignment="1">
      <alignment horizontal="right"/>
    </xf>
    <xf numFmtId="4" fontId="13" fillId="0" borderId="9" xfId="2" applyNumberFormat="1" applyFont="1" applyBorder="1" applyAlignment="1">
      <alignment horizontal="right"/>
    </xf>
    <xf numFmtId="4" fontId="5" fillId="0" borderId="9" xfId="2" applyNumberFormat="1" applyFont="1" applyBorder="1" applyAlignment="1">
      <alignment horizontal="right"/>
    </xf>
    <xf numFmtId="164" fontId="4" fillId="0" borderId="25" xfId="2" applyFont="1" applyBorder="1"/>
    <xf numFmtId="164" fontId="13" fillId="0" borderId="26" xfId="2" applyFont="1" applyBorder="1"/>
    <xf numFmtId="164" fontId="11" fillId="0" borderId="26" xfId="2" applyFont="1" applyBorder="1"/>
    <xf numFmtId="164" fontId="14" fillId="0" borderId="26" xfId="2" applyFont="1" applyBorder="1"/>
    <xf numFmtId="164" fontId="7" fillId="0" borderId="26" xfId="2" applyFont="1" applyBorder="1"/>
    <xf numFmtId="164" fontId="4" fillId="0" borderId="26" xfId="2" applyFont="1" applyBorder="1"/>
    <xf numFmtId="164" fontId="5" fillId="0" borderId="26" xfId="2" applyFont="1" applyBorder="1"/>
    <xf numFmtId="164" fontId="4" fillId="0" borderId="27" xfId="2" applyFont="1" applyBorder="1"/>
    <xf numFmtId="164" fontId="5" fillId="0" borderId="28" xfId="2" applyFont="1" applyBorder="1"/>
    <xf numFmtId="4" fontId="5" fillId="0" borderId="9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5" fillId="0" borderId="30" xfId="2" applyNumberFormat="1" applyFont="1" applyBorder="1" applyAlignment="1">
      <alignment horizontal="right"/>
    </xf>
    <xf numFmtId="164" fontId="4" fillId="0" borderId="31" xfId="2" applyFont="1" applyBorder="1"/>
    <xf numFmtId="2" fontId="13" fillId="0" borderId="22" xfId="0" applyNumberFormat="1" applyFont="1" applyBorder="1"/>
    <xf numFmtId="2" fontId="13" fillId="0" borderId="4" xfId="0" applyNumberFormat="1" applyFont="1" applyBorder="1" applyAlignment="1">
      <alignment horizontal="right"/>
    </xf>
    <xf numFmtId="2" fontId="13" fillId="0" borderId="4" xfId="2" applyNumberFormat="1" applyFont="1" applyBorder="1" applyAlignment="1">
      <alignment horizontal="right"/>
    </xf>
    <xf numFmtId="2" fontId="14" fillId="0" borderId="4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/>
    </xf>
    <xf numFmtId="2" fontId="14" fillId="0" borderId="5" xfId="2" applyNumberFormat="1" applyFont="1" applyBorder="1" applyAlignment="1">
      <alignment horizontal="right"/>
    </xf>
    <xf numFmtId="2" fontId="11" fillId="0" borderId="4" xfId="0" applyNumberFormat="1" applyFont="1" applyBorder="1" applyAlignment="1">
      <alignment horizontal="right"/>
    </xf>
    <xf numFmtId="2" fontId="11" fillId="0" borderId="4" xfId="0" applyNumberFormat="1" applyFont="1" applyBorder="1"/>
    <xf numFmtId="0" fontId="7" fillId="0" borderId="8" xfId="0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164" fontId="7" fillId="0" borderId="31" xfId="2" applyFont="1" applyBorder="1" applyAlignment="1">
      <alignment horizontal="center"/>
    </xf>
    <xf numFmtId="164" fontId="7" fillId="0" borderId="25" xfId="2" applyFont="1" applyBorder="1" applyAlignment="1"/>
    <xf numFmtId="164" fontId="7" fillId="0" borderId="26" xfId="2" applyFont="1" applyBorder="1" applyAlignment="1"/>
    <xf numFmtId="4" fontId="5" fillId="0" borderId="19" xfId="2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4" fontId="7" fillId="0" borderId="26" xfId="2" applyNumberFormat="1" applyFont="1" applyBorder="1" applyAlignment="1">
      <alignment horizontal="right"/>
    </xf>
    <xf numFmtId="4" fontId="7" fillId="0" borderId="32" xfId="2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" fontId="5" fillId="0" borderId="21" xfId="2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center"/>
    </xf>
    <xf numFmtId="166" fontId="7" fillId="0" borderId="4" xfId="0" applyNumberFormat="1" applyFont="1" applyBorder="1"/>
    <xf numFmtId="164" fontId="5" fillId="0" borderId="4" xfId="2" applyFont="1" applyBorder="1"/>
    <xf numFmtId="4" fontId="7" fillId="0" borderId="4" xfId="0" applyNumberFormat="1" applyFont="1" applyBorder="1"/>
    <xf numFmtId="4" fontId="7" fillId="0" borderId="4" xfId="0" applyNumberFormat="1" applyFont="1" applyFill="1" applyBorder="1"/>
    <xf numFmtId="4" fontId="7" fillId="0" borderId="4" xfId="2" applyNumberFormat="1" applyFont="1" applyBorder="1"/>
    <xf numFmtId="4" fontId="5" fillId="0" borderId="4" xfId="2" applyNumberFormat="1" applyFont="1" applyBorder="1"/>
    <xf numFmtId="4" fontId="5" fillId="0" borderId="4" xfId="0" applyNumberFormat="1" applyFont="1" applyBorder="1"/>
    <xf numFmtId="4" fontId="7" fillId="0" borderId="11" xfId="0" applyNumberFormat="1" applyFont="1" applyBorder="1"/>
    <xf numFmtId="4" fontId="5" fillId="0" borderId="5" xfId="2" applyNumberFormat="1" applyFont="1" applyBorder="1"/>
    <xf numFmtId="2" fontId="5" fillId="0" borderId="4" xfId="2" applyNumberFormat="1" applyFont="1" applyBorder="1" applyAlignment="1">
      <alignment horizontal="right"/>
    </xf>
    <xf numFmtId="4" fontId="7" fillId="2" borderId="4" xfId="0" applyNumberFormat="1" applyFont="1" applyFill="1" applyBorder="1"/>
    <xf numFmtId="166" fontId="7" fillId="2" borderId="4" xfId="0" applyNumberFormat="1" applyFont="1" applyFill="1" applyBorder="1"/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0"/>
  <sheetViews>
    <sheetView tabSelected="1" topLeftCell="A13" zoomScaleNormal="100" workbookViewId="0">
      <selection activeCell="H30" sqref="H30"/>
    </sheetView>
  </sheetViews>
  <sheetFormatPr baseColWidth="10" defaultRowHeight="17.5" x14ac:dyDescent="0.35"/>
  <cols>
    <col min="1" max="1" width="10.453125" style="4" customWidth="1"/>
    <col min="2" max="2" width="50" bestFit="1" customWidth="1"/>
    <col min="3" max="3" width="18.81640625" style="3" hidden="1" customWidth="1"/>
    <col min="4" max="4" width="22.26953125" style="3" hidden="1" customWidth="1"/>
    <col min="5" max="6" width="23.81640625" style="14" bestFit="1" customWidth="1"/>
    <col min="7" max="7" width="21.81640625" style="15" customWidth="1"/>
  </cols>
  <sheetData>
    <row r="1" spans="1:9" s="1" customFormat="1" ht="18" thickBot="1" x14ac:dyDescent="0.4">
      <c r="A1" s="28" t="s">
        <v>1</v>
      </c>
      <c r="B1" s="35" t="s">
        <v>0</v>
      </c>
      <c r="C1" s="27" t="s">
        <v>2</v>
      </c>
      <c r="D1" s="19" t="s">
        <v>19</v>
      </c>
      <c r="E1" s="103" t="s">
        <v>64</v>
      </c>
      <c r="F1" s="93" t="s">
        <v>66</v>
      </c>
      <c r="G1" s="103" t="s">
        <v>65</v>
      </c>
    </row>
    <row r="2" spans="1:9" s="1" customFormat="1" x14ac:dyDescent="0.35">
      <c r="A2" s="29"/>
      <c r="B2" s="36"/>
      <c r="C2" s="22"/>
      <c r="D2" s="17"/>
      <c r="E2" s="18"/>
      <c r="F2" s="94"/>
      <c r="G2" s="18"/>
    </row>
    <row r="3" spans="1:9" x14ac:dyDescent="0.35">
      <c r="A3" s="30"/>
      <c r="B3" s="37" t="s">
        <v>9</v>
      </c>
      <c r="C3" s="23"/>
      <c r="D3" s="5"/>
      <c r="E3" s="16"/>
      <c r="F3" s="95"/>
      <c r="G3" s="16"/>
    </row>
    <row r="4" spans="1:9" x14ac:dyDescent="0.35">
      <c r="A4" s="31">
        <v>3110</v>
      </c>
      <c r="B4" s="38" t="s">
        <v>3</v>
      </c>
      <c r="C4" s="23">
        <v>40000</v>
      </c>
      <c r="D4" s="5">
        <v>35263</v>
      </c>
      <c r="E4" s="104">
        <v>40000</v>
      </c>
      <c r="F4" s="92">
        <v>49204.6</v>
      </c>
      <c r="G4" s="104">
        <v>45000</v>
      </c>
    </row>
    <row r="5" spans="1:9" x14ac:dyDescent="0.35">
      <c r="A5" s="31">
        <v>3111</v>
      </c>
      <c r="B5" s="38" t="s">
        <v>4</v>
      </c>
      <c r="C5" s="23">
        <v>50000</v>
      </c>
      <c r="D5" s="5">
        <v>93212</v>
      </c>
      <c r="E5" s="104">
        <v>130000</v>
      </c>
      <c r="F5" s="92">
        <v>141777.98000000001</v>
      </c>
      <c r="G5" s="104">
        <v>140000</v>
      </c>
    </row>
    <row r="6" spans="1:9" x14ac:dyDescent="0.35">
      <c r="A6" s="31">
        <v>3112</v>
      </c>
      <c r="B6" s="38" t="s">
        <v>29</v>
      </c>
      <c r="C6" s="23">
        <v>30000</v>
      </c>
      <c r="D6" s="5">
        <v>17600</v>
      </c>
      <c r="E6" s="104">
        <v>40500</v>
      </c>
      <c r="F6" s="92">
        <v>52379.5</v>
      </c>
      <c r="G6" s="104">
        <v>50000</v>
      </c>
    </row>
    <row r="7" spans="1:9" x14ac:dyDescent="0.35">
      <c r="A7" s="31">
        <v>3113</v>
      </c>
      <c r="B7" s="38" t="s">
        <v>22</v>
      </c>
      <c r="C7" s="23"/>
      <c r="D7" s="5"/>
      <c r="E7" s="104">
        <v>45000</v>
      </c>
      <c r="F7" s="92">
        <v>47012</v>
      </c>
      <c r="G7" s="104">
        <v>45000</v>
      </c>
    </row>
    <row r="8" spans="1:9" x14ac:dyDescent="0.35">
      <c r="A8" s="31">
        <v>3114</v>
      </c>
      <c r="B8" s="38" t="s">
        <v>5</v>
      </c>
      <c r="C8" s="23">
        <v>72000</v>
      </c>
      <c r="D8" s="5">
        <v>77000</v>
      </c>
      <c r="E8" s="104">
        <v>40000</v>
      </c>
      <c r="F8" s="92">
        <v>15000</v>
      </c>
      <c r="G8" s="104">
        <v>40000</v>
      </c>
      <c r="H8" s="14"/>
    </row>
    <row r="9" spans="1:9" x14ac:dyDescent="0.35">
      <c r="A9" s="31">
        <v>3116</v>
      </c>
      <c r="B9" s="38" t="s">
        <v>33</v>
      </c>
      <c r="C9" s="23"/>
      <c r="D9" s="5"/>
      <c r="E9" s="115">
        <v>70000</v>
      </c>
      <c r="F9" s="92">
        <v>81724</v>
      </c>
      <c r="G9" s="115">
        <v>80000</v>
      </c>
      <c r="H9" s="14"/>
    </row>
    <row r="10" spans="1:9" x14ac:dyDescent="0.35">
      <c r="A10" s="31">
        <v>3119</v>
      </c>
      <c r="B10" s="38" t="s">
        <v>36</v>
      </c>
      <c r="C10" s="23"/>
      <c r="D10" s="5"/>
      <c r="E10" s="115">
        <v>26000</v>
      </c>
      <c r="F10" s="92">
        <v>15743</v>
      </c>
      <c r="G10" s="115">
        <v>16000</v>
      </c>
      <c r="H10" s="14"/>
    </row>
    <row r="11" spans="1:9" x14ac:dyDescent="0.35">
      <c r="A11" s="31">
        <v>3440</v>
      </c>
      <c r="B11" s="38" t="s">
        <v>6</v>
      </c>
      <c r="C11" s="23">
        <v>130000</v>
      </c>
      <c r="D11" s="5">
        <v>147000</v>
      </c>
      <c r="E11" s="104">
        <v>45000</v>
      </c>
      <c r="F11" s="92">
        <v>53970</v>
      </c>
      <c r="G11" s="104">
        <v>50000</v>
      </c>
    </row>
    <row r="12" spans="1:9" x14ac:dyDescent="0.35">
      <c r="A12" s="31">
        <v>3441</v>
      </c>
      <c r="B12" s="38" t="s">
        <v>20</v>
      </c>
      <c r="C12" s="23">
        <v>55000</v>
      </c>
      <c r="D12" s="5">
        <v>55000</v>
      </c>
      <c r="E12" s="104">
        <v>22000</v>
      </c>
      <c r="F12" s="92">
        <v>27014</v>
      </c>
      <c r="G12" s="104">
        <v>25000</v>
      </c>
      <c r="I12" s="14"/>
    </row>
    <row r="13" spans="1:9" x14ac:dyDescent="0.35">
      <c r="A13" s="31"/>
      <c r="B13" s="37" t="s">
        <v>7</v>
      </c>
      <c r="C13" s="24">
        <f t="shared" ref="C13:D13" si="0">SUM(C4:C12)</f>
        <v>377000</v>
      </c>
      <c r="D13" s="6">
        <f t="shared" si="0"/>
        <v>425075</v>
      </c>
      <c r="E13" s="105">
        <f>SUM(E4:E12)</f>
        <v>458500</v>
      </c>
      <c r="F13" s="96">
        <f>SUM(F4:F12)</f>
        <v>483825.08</v>
      </c>
      <c r="G13" s="105">
        <f>SUM(G4:G12)</f>
        <v>491000</v>
      </c>
    </row>
    <row r="14" spans="1:9" x14ac:dyDescent="0.35">
      <c r="A14" s="31"/>
      <c r="B14" s="39"/>
      <c r="C14" s="23"/>
      <c r="D14" s="5"/>
      <c r="E14" s="16"/>
      <c r="F14" s="92"/>
      <c r="G14" s="16"/>
    </row>
    <row r="15" spans="1:9" x14ac:dyDescent="0.35">
      <c r="A15" s="31"/>
      <c r="B15" s="37" t="s">
        <v>8</v>
      </c>
      <c r="C15" s="23"/>
      <c r="D15" s="5"/>
      <c r="E15" s="16"/>
      <c r="F15" s="92"/>
      <c r="G15" s="16"/>
    </row>
    <row r="16" spans="1:9" x14ac:dyDescent="0.35">
      <c r="A16" s="31">
        <v>4110</v>
      </c>
      <c r="B16" s="38" t="s">
        <v>10</v>
      </c>
      <c r="C16" s="23">
        <v>40000</v>
      </c>
      <c r="D16" s="5">
        <v>17139.79</v>
      </c>
      <c r="E16" s="106">
        <v>20000</v>
      </c>
      <c r="F16" s="92">
        <v>27421.1</v>
      </c>
      <c r="G16" s="106">
        <v>25000</v>
      </c>
    </row>
    <row r="17" spans="1:8" x14ac:dyDescent="0.35">
      <c r="A17" s="31">
        <v>4111</v>
      </c>
      <c r="B17" s="38" t="s">
        <v>4</v>
      </c>
      <c r="C17" s="23">
        <v>6000</v>
      </c>
      <c r="D17" s="5">
        <v>2293.3000000000002</v>
      </c>
      <c r="E17" s="106">
        <v>100000</v>
      </c>
      <c r="F17" s="92">
        <v>97964.15</v>
      </c>
      <c r="G17" s="106">
        <v>100000</v>
      </c>
    </row>
    <row r="18" spans="1:8" x14ac:dyDescent="0.35">
      <c r="A18" s="31">
        <v>4112</v>
      </c>
      <c r="B18" s="38" t="s">
        <v>32</v>
      </c>
      <c r="C18" s="23">
        <v>40000</v>
      </c>
      <c r="D18" s="5">
        <v>24818.25</v>
      </c>
      <c r="E18" s="106">
        <v>35000</v>
      </c>
      <c r="F18" s="92">
        <v>35751</v>
      </c>
      <c r="G18" s="106">
        <v>35000</v>
      </c>
      <c r="H18" s="14"/>
    </row>
    <row r="19" spans="1:8" x14ac:dyDescent="0.35">
      <c r="A19" s="31">
        <v>4113</v>
      </c>
      <c r="B19" s="38" t="s">
        <v>23</v>
      </c>
      <c r="C19" s="23">
        <v>10000</v>
      </c>
      <c r="D19" s="5">
        <v>6470</v>
      </c>
      <c r="E19" s="106">
        <v>10000</v>
      </c>
      <c r="F19" s="92">
        <v>15971.05</v>
      </c>
      <c r="G19" s="106">
        <v>10000</v>
      </c>
    </row>
    <row r="20" spans="1:8" x14ac:dyDescent="0.35">
      <c r="A20" s="31">
        <v>4114</v>
      </c>
      <c r="B20" s="38" t="s">
        <v>11</v>
      </c>
      <c r="C20" s="23">
        <v>80000</v>
      </c>
      <c r="D20" s="5">
        <v>45770</v>
      </c>
      <c r="E20" s="106">
        <v>40000</v>
      </c>
      <c r="F20" s="92">
        <v>46300.39</v>
      </c>
      <c r="G20" s="106">
        <v>65000</v>
      </c>
      <c r="H20" s="14"/>
    </row>
    <row r="21" spans="1:8" x14ac:dyDescent="0.35">
      <c r="A21" s="31">
        <v>4116</v>
      </c>
      <c r="B21" s="38" t="s">
        <v>33</v>
      </c>
      <c r="C21" s="23">
        <v>0</v>
      </c>
      <c r="D21" s="5">
        <v>30260</v>
      </c>
      <c r="E21" s="114">
        <v>130000</v>
      </c>
      <c r="F21" s="92">
        <v>129976</v>
      </c>
      <c r="G21" s="114">
        <v>130000</v>
      </c>
    </row>
    <row r="22" spans="1:8" x14ac:dyDescent="0.35">
      <c r="A22" s="31">
        <v>4117</v>
      </c>
      <c r="B22" s="38" t="s">
        <v>13</v>
      </c>
      <c r="C22" s="23">
        <v>60000</v>
      </c>
      <c r="D22" s="5">
        <v>58060.04</v>
      </c>
      <c r="E22" s="106">
        <v>4000</v>
      </c>
      <c r="F22" s="92">
        <v>12866.5</v>
      </c>
      <c r="G22" s="106">
        <v>12000</v>
      </c>
    </row>
    <row r="23" spans="1:8" x14ac:dyDescent="0.35">
      <c r="A23" s="31">
        <v>4118</v>
      </c>
      <c r="B23" s="38" t="s">
        <v>31</v>
      </c>
      <c r="C23" s="23"/>
      <c r="D23" s="5"/>
      <c r="E23" s="114">
        <v>15000</v>
      </c>
      <c r="F23" s="92">
        <v>15000</v>
      </c>
      <c r="G23" s="114">
        <v>5000</v>
      </c>
    </row>
    <row r="24" spans="1:8" x14ac:dyDescent="0.35">
      <c r="A24" s="31">
        <v>4119</v>
      </c>
      <c r="B24" s="38" t="s">
        <v>36</v>
      </c>
      <c r="C24" s="23"/>
      <c r="D24" s="5"/>
      <c r="E24" s="114">
        <v>34000</v>
      </c>
      <c r="F24" s="92">
        <v>13875</v>
      </c>
      <c r="G24" s="114">
        <v>15000</v>
      </c>
    </row>
    <row r="25" spans="1:8" x14ac:dyDescent="0.35">
      <c r="A25" s="31">
        <v>4120</v>
      </c>
      <c r="B25" s="38" t="s">
        <v>12</v>
      </c>
      <c r="C25" s="23">
        <v>25000</v>
      </c>
      <c r="D25" s="5">
        <v>13395</v>
      </c>
      <c r="E25" s="106">
        <v>8000</v>
      </c>
      <c r="F25" s="92">
        <v>4310</v>
      </c>
      <c r="G25" s="106">
        <v>5000</v>
      </c>
    </row>
    <row r="26" spans="1:8" x14ac:dyDescent="0.35">
      <c r="A26" s="31">
        <v>6000</v>
      </c>
      <c r="B26" s="38" t="s">
        <v>38</v>
      </c>
      <c r="C26" s="23"/>
      <c r="D26" s="5"/>
      <c r="E26" s="106">
        <v>11000</v>
      </c>
      <c r="F26" s="92">
        <v>9725.43</v>
      </c>
      <c r="G26" s="106">
        <v>9000</v>
      </c>
    </row>
    <row r="27" spans="1:8" x14ac:dyDescent="0.35">
      <c r="A27" s="31">
        <v>6360</v>
      </c>
      <c r="B27" s="38" t="s">
        <v>24</v>
      </c>
      <c r="C27" s="23"/>
      <c r="D27" s="5"/>
      <c r="E27" s="106">
        <v>0</v>
      </c>
      <c r="F27" s="92">
        <v>0</v>
      </c>
      <c r="G27" s="106">
        <v>0</v>
      </c>
    </row>
    <row r="28" spans="1:8" x14ac:dyDescent="0.35">
      <c r="A28" s="31">
        <v>6540</v>
      </c>
      <c r="B28" s="38" t="s">
        <v>35</v>
      </c>
      <c r="C28" s="23"/>
      <c r="D28" s="5"/>
      <c r="E28" s="107">
        <v>3000</v>
      </c>
      <c r="F28" s="92">
        <v>0</v>
      </c>
      <c r="G28" s="107">
        <v>0</v>
      </c>
    </row>
    <row r="29" spans="1:8" x14ac:dyDescent="0.35">
      <c r="A29" s="31">
        <v>6600</v>
      </c>
      <c r="B29" s="38" t="s">
        <v>37</v>
      </c>
      <c r="C29" s="23"/>
      <c r="D29" s="5"/>
      <c r="E29" s="107">
        <v>2000</v>
      </c>
      <c r="F29" s="92">
        <v>4000</v>
      </c>
      <c r="G29" s="107">
        <v>4000</v>
      </c>
    </row>
    <row r="30" spans="1:8" x14ac:dyDescent="0.35">
      <c r="A30" s="31">
        <v>6620</v>
      </c>
      <c r="B30" s="38" t="s">
        <v>14</v>
      </c>
      <c r="C30" s="23">
        <v>20000</v>
      </c>
      <c r="D30" s="5">
        <v>25128.5</v>
      </c>
      <c r="E30" s="106">
        <v>20000</v>
      </c>
      <c r="F30" s="92">
        <v>36636.559999999998</v>
      </c>
      <c r="G30" s="106">
        <v>170000</v>
      </c>
      <c r="H30" s="14"/>
    </row>
    <row r="31" spans="1:8" x14ac:dyDescent="0.35">
      <c r="A31" s="31">
        <v>6700</v>
      </c>
      <c r="B31" s="38" t="s">
        <v>25</v>
      </c>
      <c r="C31" s="23">
        <v>0</v>
      </c>
      <c r="D31" s="5">
        <v>0</v>
      </c>
      <c r="E31" s="106">
        <v>10000</v>
      </c>
      <c r="F31" s="92">
        <v>9275</v>
      </c>
      <c r="G31" s="106">
        <v>10000</v>
      </c>
      <c r="H31" s="14"/>
    </row>
    <row r="32" spans="1:8" x14ac:dyDescent="0.35">
      <c r="A32" s="31">
        <v>6800</v>
      </c>
      <c r="B32" s="38" t="s">
        <v>34</v>
      </c>
      <c r="C32" s="23"/>
      <c r="D32" s="5"/>
      <c r="E32" s="114">
        <v>100</v>
      </c>
      <c r="F32" s="97">
        <v>44.7</v>
      </c>
      <c r="G32" s="114">
        <v>100</v>
      </c>
    </row>
    <row r="33" spans="1:7" x14ac:dyDescent="0.35">
      <c r="A33" s="31">
        <v>6810</v>
      </c>
      <c r="B33" s="38" t="s">
        <v>61</v>
      </c>
      <c r="C33" s="23"/>
      <c r="D33" s="5"/>
      <c r="E33" s="106">
        <v>0</v>
      </c>
      <c r="F33" s="97">
        <v>1092.5</v>
      </c>
      <c r="G33" s="106">
        <v>1000</v>
      </c>
    </row>
    <row r="34" spans="1:7" x14ac:dyDescent="0.35">
      <c r="A34" s="31">
        <v>6860</v>
      </c>
      <c r="B34" s="38" t="s">
        <v>26</v>
      </c>
      <c r="C34" s="23">
        <v>0</v>
      </c>
      <c r="D34" s="5">
        <v>7504</v>
      </c>
      <c r="E34" s="108">
        <v>1500</v>
      </c>
      <c r="F34" s="98">
        <v>650.75</v>
      </c>
      <c r="G34" s="108">
        <v>6500</v>
      </c>
    </row>
    <row r="35" spans="1:7" x14ac:dyDescent="0.35">
      <c r="A35" s="31">
        <v>6940</v>
      </c>
      <c r="B35" s="38" t="s">
        <v>27</v>
      </c>
      <c r="C35" s="23">
        <v>0</v>
      </c>
      <c r="D35" s="5">
        <v>0</v>
      </c>
      <c r="E35" s="108">
        <v>0</v>
      </c>
      <c r="F35" s="98">
        <v>0</v>
      </c>
      <c r="G35" s="108">
        <v>0</v>
      </c>
    </row>
    <row r="36" spans="1:7" x14ac:dyDescent="0.35">
      <c r="A36" s="31">
        <v>7320</v>
      </c>
      <c r="B36" s="38" t="s">
        <v>62</v>
      </c>
      <c r="C36" s="23">
        <v>0</v>
      </c>
      <c r="D36" s="5">
        <v>0</v>
      </c>
      <c r="E36" s="108">
        <v>0</v>
      </c>
      <c r="F36" s="98">
        <v>0</v>
      </c>
      <c r="G36" s="108">
        <v>0</v>
      </c>
    </row>
    <row r="37" spans="1:7" x14ac:dyDescent="0.35">
      <c r="A37" s="31">
        <v>7711</v>
      </c>
      <c r="B37" s="38" t="s">
        <v>28</v>
      </c>
      <c r="C37" s="23">
        <v>2000</v>
      </c>
      <c r="D37" s="5">
        <v>1950</v>
      </c>
      <c r="E37" s="106">
        <v>15000</v>
      </c>
      <c r="F37" s="92">
        <v>8491.7999999999993</v>
      </c>
      <c r="G37" s="106">
        <v>10000</v>
      </c>
    </row>
    <row r="38" spans="1:7" x14ac:dyDescent="0.35">
      <c r="A38" s="31">
        <v>7770</v>
      </c>
      <c r="B38" s="38" t="s">
        <v>15</v>
      </c>
      <c r="C38" s="23">
        <v>10000</v>
      </c>
      <c r="D38" s="5">
        <v>5650</v>
      </c>
      <c r="E38" s="106">
        <v>800</v>
      </c>
      <c r="F38" s="92">
        <v>1417.31</v>
      </c>
      <c r="G38" s="106">
        <v>1400</v>
      </c>
    </row>
    <row r="39" spans="1:7" x14ac:dyDescent="0.35">
      <c r="A39" s="31"/>
      <c r="B39" s="38"/>
      <c r="C39" s="23">
        <v>1000</v>
      </c>
      <c r="D39" s="5">
        <v>546</v>
      </c>
      <c r="E39" s="16"/>
      <c r="F39" s="92"/>
      <c r="G39" s="16"/>
    </row>
    <row r="40" spans="1:7" x14ac:dyDescent="0.35">
      <c r="A40" s="31"/>
      <c r="B40" s="37" t="s">
        <v>16</v>
      </c>
      <c r="C40" s="24">
        <f>SUM(C16:C39)</f>
        <v>294000</v>
      </c>
      <c r="D40" s="6">
        <f>SUM(D16:D39)</f>
        <v>238984.88</v>
      </c>
      <c r="E40" s="113">
        <f>SUM(E16:E39)</f>
        <v>459400</v>
      </c>
      <c r="F40" s="96">
        <f>SUM(F16:F38)</f>
        <v>470769.24</v>
      </c>
      <c r="G40" s="113">
        <f>SUM(G16:G39)</f>
        <v>614000</v>
      </c>
    </row>
    <row r="41" spans="1:7" x14ac:dyDescent="0.35">
      <c r="A41" s="31"/>
      <c r="B41" s="37"/>
      <c r="C41" s="24"/>
      <c r="D41" s="6"/>
      <c r="E41" s="105"/>
      <c r="F41" s="96"/>
      <c r="G41" s="105"/>
    </row>
    <row r="42" spans="1:7" x14ac:dyDescent="0.35">
      <c r="A42" s="31"/>
      <c r="B42" s="37" t="s">
        <v>30</v>
      </c>
      <c r="C42" s="24"/>
      <c r="D42" s="6"/>
      <c r="E42" s="109">
        <f>SUM(E13-E40)</f>
        <v>-900</v>
      </c>
      <c r="F42" s="96">
        <f>SUM(F13-F40)</f>
        <v>13055.840000000026</v>
      </c>
      <c r="G42" s="109">
        <f>SUM(G13-G40)</f>
        <v>-123000</v>
      </c>
    </row>
    <row r="43" spans="1:7" x14ac:dyDescent="0.35">
      <c r="A43" s="31"/>
      <c r="B43" s="39"/>
      <c r="C43" s="23"/>
      <c r="D43" s="5"/>
      <c r="E43" s="16"/>
      <c r="F43" s="92"/>
      <c r="G43" s="16"/>
    </row>
    <row r="44" spans="1:7" x14ac:dyDescent="0.35">
      <c r="A44" s="31">
        <v>8050</v>
      </c>
      <c r="B44" s="38" t="s">
        <v>17</v>
      </c>
      <c r="C44" s="23">
        <v>5000</v>
      </c>
      <c r="D44" s="5">
        <v>4149.46</v>
      </c>
      <c r="E44" s="114">
        <v>850</v>
      </c>
      <c r="F44" s="92">
        <v>944.37</v>
      </c>
      <c r="G44" s="114">
        <v>1000</v>
      </c>
    </row>
    <row r="45" spans="1:7" x14ac:dyDescent="0.35">
      <c r="A45" s="31">
        <v>8090</v>
      </c>
      <c r="B45" s="38" t="s">
        <v>18</v>
      </c>
      <c r="C45" s="23">
        <v>0</v>
      </c>
      <c r="D45" s="5">
        <v>0</v>
      </c>
      <c r="E45" s="108">
        <v>0</v>
      </c>
      <c r="F45" s="98">
        <v>0</v>
      </c>
      <c r="G45" s="108">
        <v>0</v>
      </c>
    </row>
    <row r="46" spans="1:7" x14ac:dyDescent="0.35">
      <c r="A46" s="31">
        <v>8160</v>
      </c>
      <c r="B46" s="38" t="s">
        <v>39</v>
      </c>
      <c r="C46" s="23">
        <v>0</v>
      </c>
      <c r="D46" s="5">
        <v>92</v>
      </c>
      <c r="E46" s="108">
        <v>0</v>
      </c>
      <c r="F46" s="98">
        <v>252</v>
      </c>
      <c r="G46" s="108">
        <v>250</v>
      </c>
    </row>
    <row r="47" spans="1:7" x14ac:dyDescent="0.35">
      <c r="A47" s="31"/>
      <c r="B47" s="38"/>
      <c r="C47" s="23"/>
      <c r="D47" s="5"/>
      <c r="E47" s="108"/>
      <c r="F47" s="99"/>
      <c r="G47" s="108"/>
    </row>
    <row r="48" spans="1:7" x14ac:dyDescent="0.35">
      <c r="A48" s="32"/>
      <c r="B48" s="37" t="s">
        <v>59</v>
      </c>
      <c r="C48" s="24"/>
      <c r="D48" s="6"/>
      <c r="E48" s="110">
        <f>SUM(E44:E46)</f>
        <v>850</v>
      </c>
      <c r="F48" s="100">
        <f>SUM(F44+F45-F46)</f>
        <v>692.37</v>
      </c>
      <c r="G48" s="110">
        <f>SUM(G44+G45-G46)</f>
        <v>750</v>
      </c>
    </row>
    <row r="49" spans="1:7" x14ac:dyDescent="0.35">
      <c r="A49" s="33"/>
      <c r="B49" s="40"/>
      <c r="C49" s="25"/>
      <c r="D49" s="21"/>
      <c r="E49" s="111"/>
      <c r="F49" s="101"/>
      <c r="G49" s="111"/>
    </row>
    <row r="50" spans="1:7" x14ac:dyDescent="0.35">
      <c r="A50" s="33"/>
      <c r="B50" s="40"/>
      <c r="C50" s="25"/>
      <c r="D50" s="21"/>
      <c r="E50" s="111"/>
      <c r="F50" s="101"/>
      <c r="G50" s="111"/>
    </row>
    <row r="51" spans="1:7" s="7" customFormat="1" ht="18" thickBot="1" x14ac:dyDescent="0.4">
      <c r="A51" s="34"/>
      <c r="B51" s="41" t="s">
        <v>21</v>
      </c>
      <c r="C51" s="26">
        <f>SUM(C13-C40+C44)</f>
        <v>88000</v>
      </c>
      <c r="D51" s="13">
        <f>SUM(D13-D40+D44+D45-D46)</f>
        <v>190147.58</v>
      </c>
      <c r="E51" s="112">
        <f>SUM(E42+E48)</f>
        <v>-50</v>
      </c>
      <c r="F51" s="102">
        <f>SUM(F48)+F42</f>
        <v>13748.210000000026</v>
      </c>
      <c r="G51" s="112">
        <f>SUM(G42+G48)</f>
        <v>-122250</v>
      </c>
    </row>
    <row r="52" spans="1:7" x14ac:dyDescent="0.35">
      <c r="A52" s="9"/>
      <c r="B52" s="10"/>
      <c r="C52" s="11"/>
      <c r="D52" s="11"/>
    </row>
    <row r="53" spans="1:7" x14ac:dyDescent="0.35">
      <c r="A53" s="9"/>
      <c r="B53" s="43"/>
      <c r="C53" s="11"/>
      <c r="D53" s="11"/>
    </row>
    <row r="54" spans="1:7" ht="12.5" x14ac:dyDescent="0.25">
      <c r="A54" s="9"/>
      <c r="B54" s="47"/>
      <c r="C54" s="11"/>
      <c r="D54" s="11"/>
      <c r="G54" s="45"/>
    </row>
    <row r="55" spans="1:7" ht="12.5" x14ac:dyDescent="0.25">
      <c r="A55" s="9"/>
      <c r="B55" s="12"/>
      <c r="C55" s="11"/>
      <c r="D55" s="11"/>
      <c r="G55" s="45"/>
    </row>
    <row r="56" spans="1:7" ht="12.5" x14ac:dyDescent="0.25">
      <c r="A56" s="9"/>
      <c r="B56" s="44"/>
      <c r="C56" s="11"/>
      <c r="D56" s="11"/>
      <c r="E56" s="44"/>
      <c r="F56" s="44"/>
      <c r="G56" s="45"/>
    </row>
    <row r="57" spans="1:7" ht="12.5" x14ac:dyDescent="0.25">
      <c r="A57" s="9"/>
      <c r="B57" s="12"/>
      <c r="C57" s="11"/>
      <c r="D57" s="11"/>
      <c r="E57" s="44"/>
      <c r="F57" s="44"/>
      <c r="G57" s="45"/>
    </row>
    <row r="58" spans="1:7" ht="12.5" x14ac:dyDescent="0.25">
      <c r="A58" s="9"/>
      <c r="B58" s="12"/>
      <c r="C58" s="11"/>
      <c r="D58" s="11"/>
      <c r="E58" s="44"/>
      <c r="F58" s="44"/>
      <c r="G58" s="45"/>
    </row>
    <row r="59" spans="1:7" ht="12.5" x14ac:dyDescent="0.25">
      <c r="A59" s="9"/>
      <c r="B59" s="12"/>
      <c r="C59" s="11"/>
      <c r="D59" s="11"/>
      <c r="E59" s="44"/>
      <c r="F59" s="44"/>
      <c r="G59" s="45"/>
    </row>
    <row r="60" spans="1:7" ht="12.5" x14ac:dyDescent="0.25">
      <c r="A60" s="9"/>
      <c r="B60" s="46"/>
      <c r="C60" s="11"/>
      <c r="D60" s="11"/>
      <c r="G60" s="45"/>
    </row>
    <row r="61" spans="1:7" ht="12.5" x14ac:dyDescent="0.25">
      <c r="A61" s="9"/>
      <c r="B61" s="46"/>
      <c r="C61" s="11"/>
      <c r="D61" s="11"/>
      <c r="G61" s="45"/>
    </row>
    <row r="62" spans="1:7" ht="12.5" x14ac:dyDescent="0.25">
      <c r="A62" s="9"/>
      <c r="B62" s="46"/>
      <c r="C62" s="11"/>
      <c r="D62" s="11"/>
      <c r="G62" s="45"/>
    </row>
    <row r="63" spans="1:7" ht="12.5" x14ac:dyDescent="0.25">
      <c r="A63" s="9"/>
      <c r="B63" s="46"/>
      <c r="C63" s="11"/>
      <c r="D63" s="11"/>
      <c r="G63" s="45"/>
    </row>
    <row r="64" spans="1:7" ht="12.5" x14ac:dyDescent="0.25">
      <c r="A64" s="9"/>
      <c r="B64" s="46"/>
      <c r="C64" s="11"/>
      <c r="D64" s="11"/>
      <c r="G64" s="45"/>
    </row>
    <row r="65" spans="1:7" x14ac:dyDescent="0.35">
      <c r="A65" s="9"/>
      <c r="B65" s="12"/>
      <c r="C65" s="11"/>
      <c r="D65" s="11"/>
    </row>
    <row r="66" spans="1:7" x14ac:dyDescent="0.35">
      <c r="A66" s="9"/>
      <c r="B66" s="12"/>
      <c r="C66" s="11"/>
      <c r="D66" s="11"/>
    </row>
    <row r="67" spans="1:7" x14ac:dyDescent="0.35">
      <c r="A67" s="9"/>
      <c r="B67" s="12"/>
      <c r="C67" s="11"/>
      <c r="D67" s="11"/>
    </row>
    <row r="68" spans="1:7" ht="12.5" x14ac:dyDescent="0.25">
      <c r="A68" s="9"/>
      <c r="B68" s="12"/>
      <c r="C68" s="11"/>
      <c r="D68" s="11"/>
      <c r="E68"/>
      <c r="F68"/>
      <c r="G68"/>
    </row>
    <row r="69" spans="1:7" ht="12.5" x14ac:dyDescent="0.25">
      <c r="A69" s="9"/>
      <c r="B69" s="12"/>
      <c r="C69" s="11"/>
      <c r="D69" s="11"/>
      <c r="E69"/>
      <c r="F69"/>
      <c r="G69"/>
    </row>
    <row r="70" spans="1:7" ht="12.5" x14ac:dyDescent="0.25">
      <c r="A70" s="9"/>
      <c r="B70" s="12"/>
      <c r="C70" s="11"/>
      <c r="D70" s="11"/>
      <c r="E70"/>
      <c r="F70"/>
      <c r="G70"/>
    </row>
    <row r="71" spans="1:7" ht="12.5" x14ac:dyDescent="0.25">
      <c r="A71" s="9"/>
      <c r="B71" s="12"/>
      <c r="C71" s="11"/>
      <c r="D71" s="11"/>
      <c r="E71"/>
      <c r="F71"/>
      <c r="G71"/>
    </row>
    <row r="72" spans="1:7" ht="12.5" x14ac:dyDescent="0.25">
      <c r="A72" s="9"/>
      <c r="B72" s="12"/>
      <c r="C72" s="11"/>
      <c r="D72" s="11"/>
      <c r="E72"/>
      <c r="F72"/>
      <c r="G72"/>
    </row>
    <row r="73" spans="1:7" ht="12.5" x14ac:dyDescent="0.25">
      <c r="A73" s="9"/>
      <c r="B73" s="12"/>
      <c r="C73" s="11"/>
      <c r="D73" s="11"/>
      <c r="E73"/>
      <c r="F73"/>
      <c r="G73"/>
    </row>
    <row r="74" spans="1:7" ht="12.5" x14ac:dyDescent="0.25">
      <c r="A74" s="9"/>
      <c r="B74" s="12"/>
      <c r="C74" s="11"/>
      <c r="D74" s="11"/>
      <c r="E74"/>
      <c r="F74"/>
      <c r="G74"/>
    </row>
    <row r="75" spans="1:7" ht="12.5" x14ac:dyDescent="0.25">
      <c r="A75" s="9"/>
      <c r="B75" s="12"/>
      <c r="C75" s="11"/>
      <c r="D75" s="11"/>
      <c r="E75"/>
      <c r="F75"/>
      <c r="G75"/>
    </row>
    <row r="76" spans="1:7" ht="12.5" x14ac:dyDescent="0.25">
      <c r="A76" s="9"/>
      <c r="B76" s="12"/>
      <c r="C76" s="11"/>
      <c r="D76" s="11"/>
      <c r="E76"/>
      <c r="F76"/>
      <c r="G76"/>
    </row>
    <row r="77" spans="1:7" ht="12.5" x14ac:dyDescent="0.25">
      <c r="A77" s="9"/>
      <c r="B77" s="12"/>
      <c r="C77" s="11"/>
      <c r="D77" s="11"/>
      <c r="E77"/>
      <c r="F77"/>
      <c r="G77"/>
    </row>
    <row r="78" spans="1:7" ht="12.5" x14ac:dyDescent="0.25">
      <c r="A78" s="9"/>
      <c r="B78" s="12"/>
      <c r="C78" s="11"/>
      <c r="D78" s="11"/>
      <c r="E78"/>
      <c r="F78"/>
      <c r="G78"/>
    </row>
    <row r="79" spans="1:7" ht="12.5" x14ac:dyDescent="0.25">
      <c r="A79" s="9"/>
      <c r="B79" s="12"/>
      <c r="C79" s="11"/>
      <c r="D79" s="11"/>
      <c r="E79"/>
      <c r="F79"/>
      <c r="G79"/>
    </row>
    <row r="80" spans="1:7" ht="12.5" x14ac:dyDescent="0.25">
      <c r="A80" s="9"/>
      <c r="B80" s="12"/>
      <c r="C80" s="11"/>
      <c r="D80" s="11"/>
      <c r="E80"/>
      <c r="F80"/>
      <c r="G80"/>
    </row>
    <row r="81" spans="1:7" ht="12.5" x14ac:dyDescent="0.25">
      <c r="A81" s="9"/>
      <c r="B81" s="12"/>
      <c r="C81" s="11"/>
      <c r="D81" s="11"/>
      <c r="E81"/>
      <c r="F81"/>
      <c r="G81"/>
    </row>
    <row r="82" spans="1:7" ht="12.5" x14ac:dyDescent="0.25">
      <c r="A82" s="9"/>
      <c r="B82" s="12"/>
      <c r="C82" s="11"/>
      <c r="D82" s="11"/>
      <c r="E82"/>
      <c r="F82"/>
      <c r="G82"/>
    </row>
    <row r="83" spans="1:7" ht="12.5" x14ac:dyDescent="0.25">
      <c r="A83" s="9"/>
      <c r="B83" s="12"/>
      <c r="C83" s="11"/>
      <c r="D83" s="11"/>
      <c r="E83"/>
      <c r="F83"/>
      <c r="G83"/>
    </row>
    <row r="84" spans="1:7" ht="12.5" x14ac:dyDescent="0.25">
      <c r="A84" s="9"/>
      <c r="B84" s="12"/>
      <c r="C84" s="11"/>
      <c r="D84" s="11"/>
      <c r="E84"/>
      <c r="F84"/>
      <c r="G84"/>
    </row>
    <row r="85" spans="1:7" ht="12.5" x14ac:dyDescent="0.25">
      <c r="A85" s="9"/>
      <c r="B85" s="12"/>
      <c r="C85" s="11"/>
      <c r="D85" s="11"/>
      <c r="E85"/>
      <c r="F85"/>
      <c r="G85"/>
    </row>
    <row r="86" spans="1:7" ht="12.5" x14ac:dyDescent="0.25">
      <c r="A86" s="9"/>
      <c r="B86" s="12"/>
      <c r="C86" s="11"/>
      <c r="D86" s="11"/>
      <c r="E86"/>
      <c r="F86"/>
      <c r="G86"/>
    </row>
    <row r="87" spans="1:7" ht="12.5" x14ac:dyDescent="0.25">
      <c r="A87" s="9"/>
      <c r="B87" s="12"/>
      <c r="C87" s="11"/>
      <c r="D87" s="11"/>
      <c r="E87"/>
      <c r="F87"/>
      <c r="G87"/>
    </row>
    <row r="88" spans="1:7" ht="12.5" x14ac:dyDescent="0.25">
      <c r="A88" s="9"/>
      <c r="B88" s="12"/>
      <c r="C88" s="11"/>
      <c r="D88" s="11"/>
      <c r="E88"/>
      <c r="F88"/>
      <c r="G88"/>
    </row>
    <row r="89" spans="1:7" ht="12.5" x14ac:dyDescent="0.25">
      <c r="A89" s="9"/>
      <c r="B89" s="12"/>
      <c r="C89" s="11"/>
      <c r="D89" s="11"/>
      <c r="E89"/>
      <c r="F89"/>
      <c r="G89"/>
    </row>
    <row r="90" spans="1:7" ht="12.5" x14ac:dyDescent="0.25">
      <c r="A90" s="9"/>
      <c r="B90" s="12"/>
      <c r="C90" s="11"/>
      <c r="D90" s="11"/>
      <c r="E90"/>
      <c r="F90"/>
      <c r="G90"/>
    </row>
    <row r="91" spans="1:7" ht="12.5" x14ac:dyDescent="0.25">
      <c r="A91" s="9"/>
      <c r="B91" s="12"/>
      <c r="C91" s="11"/>
      <c r="D91" s="11"/>
      <c r="E91"/>
      <c r="F91"/>
      <c r="G91"/>
    </row>
    <row r="92" spans="1:7" ht="12.5" x14ac:dyDescent="0.25">
      <c r="A92" s="9"/>
      <c r="B92" s="12"/>
      <c r="C92" s="11"/>
      <c r="D92" s="11"/>
      <c r="E92"/>
      <c r="F92"/>
      <c r="G92"/>
    </row>
    <row r="93" spans="1:7" ht="12.5" x14ac:dyDescent="0.25">
      <c r="A93" s="9"/>
      <c r="B93" s="12"/>
      <c r="C93" s="11"/>
      <c r="D93" s="11"/>
      <c r="E93"/>
      <c r="F93"/>
      <c r="G93"/>
    </row>
    <row r="94" spans="1:7" ht="12.5" x14ac:dyDescent="0.25">
      <c r="A94" s="9"/>
      <c r="B94" s="12"/>
      <c r="C94" s="11"/>
      <c r="D94" s="11"/>
      <c r="E94"/>
      <c r="F94"/>
      <c r="G94"/>
    </row>
    <row r="95" spans="1:7" ht="12.5" x14ac:dyDescent="0.25">
      <c r="A95" s="9"/>
      <c r="B95" s="12"/>
      <c r="C95" s="11"/>
      <c r="D95" s="11"/>
      <c r="E95"/>
      <c r="F95"/>
      <c r="G95"/>
    </row>
    <row r="96" spans="1:7" ht="12.5" x14ac:dyDescent="0.25">
      <c r="A96" s="9"/>
      <c r="B96" s="12"/>
      <c r="C96" s="11"/>
      <c r="D96" s="11"/>
      <c r="E96"/>
      <c r="F96"/>
      <c r="G96"/>
    </row>
    <row r="97" spans="1:7" ht="12.5" x14ac:dyDescent="0.25">
      <c r="A97" s="9"/>
      <c r="B97" s="12"/>
      <c r="C97" s="11"/>
      <c r="D97" s="11"/>
      <c r="E97"/>
      <c r="F97"/>
      <c r="G97"/>
    </row>
    <row r="98" spans="1:7" ht="12.5" x14ac:dyDescent="0.25">
      <c r="A98" s="9"/>
      <c r="B98" s="12"/>
      <c r="C98" s="11"/>
      <c r="D98" s="11"/>
      <c r="E98"/>
      <c r="F98"/>
      <c r="G98"/>
    </row>
    <row r="99" spans="1:7" ht="12.5" x14ac:dyDescent="0.25">
      <c r="A99" s="9"/>
      <c r="B99" s="12"/>
      <c r="C99" s="11"/>
      <c r="D99" s="11"/>
      <c r="E99"/>
      <c r="F99"/>
      <c r="G99"/>
    </row>
    <row r="100" spans="1:7" ht="12.5" x14ac:dyDescent="0.25">
      <c r="A100" s="9"/>
      <c r="B100" s="12"/>
      <c r="C100" s="11"/>
      <c r="D100" s="11"/>
      <c r="E100"/>
      <c r="F100"/>
      <c r="G100"/>
    </row>
    <row r="101" spans="1:7" ht="12.5" x14ac:dyDescent="0.25">
      <c r="A101" s="9"/>
      <c r="B101" s="12"/>
      <c r="C101" s="11"/>
      <c r="D101" s="11"/>
      <c r="E101"/>
      <c r="F101"/>
      <c r="G101"/>
    </row>
    <row r="102" spans="1:7" ht="12.5" x14ac:dyDescent="0.25">
      <c r="A102" s="9"/>
      <c r="B102" s="12"/>
      <c r="C102" s="11"/>
      <c r="D102" s="11"/>
      <c r="E102"/>
      <c r="F102"/>
      <c r="G102"/>
    </row>
    <row r="103" spans="1:7" ht="12.5" x14ac:dyDescent="0.25">
      <c r="A103" s="9"/>
      <c r="B103" s="12"/>
      <c r="C103" s="11"/>
      <c r="D103" s="11"/>
      <c r="E103"/>
      <c r="F103"/>
      <c r="G103"/>
    </row>
    <row r="104" spans="1:7" ht="12.5" x14ac:dyDescent="0.25">
      <c r="A104" s="9"/>
      <c r="B104" s="12"/>
      <c r="C104" s="11"/>
      <c r="D104" s="11"/>
      <c r="E104"/>
      <c r="F104"/>
      <c r="G104"/>
    </row>
    <row r="105" spans="1:7" ht="12.5" x14ac:dyDescent="0.25">
      <c r="A105" s="9"/>
      <c r="B105" s="12"/>
      <c r="C105" s="11"/>
      <c r="D105" s="11"/>
      <c r="E105"/>
      <c r="F105"/>
      <c r="G105"/>
    </row>
    <row r="106" spans="1:7" ht="12.5" x14ac:dyDescent="0.25">
      <c r="A106" s="9"/>
      <c r="B106" s="12"/>
      <c r="C106" s="11"/>
      <c r="D106" s="11"/>
      <c r="E106"/>
      <c r="F106"/>
      <c r="G106"/>
    </row>
    <row r="107" spans="1:7" ht="12.5" x14ac:dyDescent="0.25">
      <c r="A107" s="9"/>
      <c r="B107" s="12"/>
      <c r="C107" s="11"/>
      <c r="D107" s="11"/>
      <c r="E107"/>
      <c r="F107"/>
      <c r="G107"/>
    </row>
    <row r="108" spans="1:7" ht="12.5" x14ac:dyDescent="0.25">
      <c r="A108" s="9"/>
      <c r="B108" s="12"/>
      <c r="C108" s="11"/>
      <c r="D108" s="11"/>
      <c r="E108"/>
      <c r="F108"/>
      <c r="G108"/>
    </row>
    <row r="109" spans="1:7" ht="12.5" x14ac:dyDescent="0.25">
      <c r="A109" s="9"/>
      <c r="B109" s="12"/>
      <c r="C109" s="11"/>
      <c r="D109" s="11"/>
      <c r="E109"/>
      <c r="F109"/>
      <c r="G109"/>
    </row>
    <row r="110" spans="1:7" ht="12.5" x14ac:dyDescent="0.25">
      <c r="A110" s="9"/>
      <c r="B110" s="12"/>
      <c r="C110" s="11"/>
      <c r="D110" s="11"/>
      <c r="E110"/>
      <c r="F110"/>
      <c r="G110"/>
    </row>
    <row r="111" spans="1:7" ht="12.5" x14ac:dyDescent="0.25">
      <c r="A111" s="9"/>
      <c r="B111" s="12"/>
      <c r="C111" s="11"/>
      <c r="D111" s="11"/>
      <c r="E111"/>
      <c r="F111"/>
      <c r="G111"/>
    </row>
    <row r="112" spans="1:7" ht="12.5" x14ac:dyDescent="0.25">
      <c r="A112" s="9"/>
      <c r="B112" s="12"/>
      <c r="C112" s="11"/>
      <c r="D112" s="11"/>
      <c r="E112"/>
      <c r="F112"/>
      <c r="G112"/>
    </row>
    <row r="113" spans="1:7" ht="12.5" x14ac:dyDescent="0.25">
      <c r="A113" s="9"/>
      <c r="B113" s="12"/>
      <c r="C113" s="11"/>
      <c r="D113" s="11"/>
      <c r="E113"/>
      <c r="F113"/>
      <c r="G113"/>
    </row>
    <row r="114" spans="1:7" ht="12.5" x14ac:dyDescent="0.25">
      <c r="A114" s="9"/>
      <c r="B114" s="12"/>
      <c r="C114" s="11"/>
      <c r="D114" s="11"/>
      <c r="E114"/>
      <c r="F114"/>
      <c r="G114"/>
    </row>
    <row r="115" spans="1:7" ht="12.5" x14ac:dyDescent="0.25">
      <c r="A115" s="9"/>
      <c r="B115" s="12"/>
      <c r="C115" s="11"/>
      <c r="D115" s="11"/>
      <c r="E115"/>
      <c r="F115"/>
      <c r="G115"/>
    </row>
    <row r="116" spans="1:7" ht="12.5" x14ac:dyDescent="0.25">
      <c r="A116" s="9"/>
      <c r="B116" s="12"/>
      <c r="C116" s="11"/>
      <c r="D116" s="11"/>
      <c r="E116"/>
      <c r="F116"/>
      <c r="G116"/>
    </row>
    <row r="117" spans="1:7" ht="12.5" x14ac:dyDescent="0.25">
      <c r="A117" s="9"/>
      <c r="B117" s="12"/>
      <c r="C117" s="11"/>
      <c r="D117" s="11"/>
      <c r="E117"/>
      <c r="F117"/>
      <c r="G117"/>
    </row>
    <row r="118" spans="1:7" ht="12.5" x14ac:dyDescent="0.25">
      <c r="A118" s="9"/>
      <c r="B118" s="12"/>
      <c r="C118" s="11"/>
      <c r="D118" s="11"/>
      <c r="E118"/>
      <c r="F118"/>
      <c r="G118"/>
    </row>
    <row r="119" spans="1:7" ht="12.5" x14ac:dyDescent="0.25">
      <c r="A119" s="9"/>
      <c r="B119" s="12"/>
      <c r="C119" s="11"/>
      <c r="D119" s="11"/>
      <c r="E119"/>
      <c r="F119"/>
      <c r="G119"/>
    </row>
    <row r="120" spans="1:7" ht="12.5" x14ac:dyDescent="0.25">
      <c r="A120" s="9"/>
      <c r="B120" s="12"/>
      <c r="C120" s="11"/>
      <c r="D120" s="11"/>
      <c r="E120"/>
      <c r="F120"/>
      <c r="G120"/>
    </row>
    <row r="121" spans="1:7" ht="12.5" x14ac:dyDescent="0.25">
      <c r="A121" s="9"/>
      <c r="B121" s="12"/>
      <c r="C121" s="11"/>
      <c r="D121" s="11"/>
      <c r="E121"/>
      <c r="F121"/>
      <c r="G121"/>
    </row>
    <row r="122" spans="1:7" ht="12.5" x14ac:dyDescent="0.25">
      <c r="A122" s="9"/>
      <c r="B122" s="12"/>
      <c r="C122" s="11"/>
      <c r="D122" s="11"/>
      <c r="E122"/>
      <c r="F122"/>
      <c r="G122"/>
    </row>
    <row r="123" spans="1:7" ht="12.5" x14ac:dyDescent="0.25">
      <c r="A123" s="9"/>
      <c r="B123" s="12"/>
      <c r="C123" s="11"/>
      <c r="D123" s="11"/>
      <c r="E123"/>
      <c r="F123"/>
      <c r="G123"/>
    </row>
    <row r="124" spans="1:7" ht="12.5" x14ac:dyDescent="0.25">
      <c r="A124" s="9"/>
      <c r="B124" s="12"/>
      <c r="C124" s="11"/>
      <c r="D124" s="11"/>
      <c r="E124"/>
      <c r="F124"/>
      <c r="G124"/>
    </row>
    <row r="125" spans="1:7" ht="12.5" x14ac:dyDescent="0.25">
      <c r="A125" s="9"/>
      <c r="B125" s="12"/>
      <c r="C125" s="11"/>
      <c r="D125" s="11"/>
      <c r="E125"/>
      <c r="F125"/>
      <c r="G125"/>
    </row>
    <row r="126" spans="1:7" ht="12.5" x14ac:dyDescent="0.25">
      <c r="A126" s="9"/>
      <c r="B126" s="12"/>
      <c r="C126" s="11"/>
      <c r="D126" s="11"/>
      <c r="E126"/>
      <c r="F126"/>
      <c r="G126"/>
    </row>
    <row r="127" spans="1:7" ht="12.5" x14ac:dyDescent="0.25">
      <c r="A127" s="9"/>
      <c r="B127" s="12"/>
      <c r="C127" s="11"/>
      <c r="D127" s="11"/>
      <c r="E127"/>
      <c r="F127"/>
      <c r="G127"/>
    </row>
    <row r="128" spans="1:7" ht="12.5" x14ac:dyDescent="0.25">
      <c r="A128" s="9"/>
      <c r="B128" s="12"/>
      <c r="C128" s="11"/>
      <c r="D128" s="11"/>
      <c r="E128"/>
      <c r="F128"/>
      <c r="G128"/>
    </row>
    <row r="129" spans="1:7" ht="12.5" x14ac:dyDescent="0.25">
      <c r="A129" s="9"/>
      <c r="B129" s="12"/>
      <c r="C129" s="11"/>
      <c r="D129" s="11"/>
      <c r="E129"/>
      <c r="F129"/>
      <c r="G129"/>
    </row>
    <row r="130" spans="1:7" ht="12.5" x14ac:dyDescent="0.25">
      <c r="A130" s="9"/>
      <c r="B130" s="12"/>
      <c r="C130" s="11"/>
      <c r="D130" s="11"/>
      <c r="E130"/>
      <c r="F130"/>
      <c r="G130"/>
    </row>
    <row r="131" spans="1:7" ht="12.5" x14ac:dyDescent="0.25">
      <c r="A131" s="9"/>
      <c r="B131" s="12"/>
      <c r="C131" s="48"/>
      <c r="D131" s="8"/>
      <c r="E131"/>
      <c r="F131"/>
      <c r="G131"/>
    </row>
    <row r="132" spans="1:7" ht="12.5" x14ac:dyDescent="0.25">
      <c r="A132" s="9"/>
      <c r="B132" s="12"/>
      <c r="C132" s="49"/>
      <c r="D132" s="2"/>
      <c r="E132"/>
      <c r="F132"/>
      <c r="G132"/>
    </row>
    <row r="133" spans="1:7" ht="12.5" x14ac:dyDescent="0.25">
      <c r="A133" s="9"/>
      <c r="B133" s="12"/>
      <c r="C133" s="49"/>
      <c r="D133" s="2"/>
      <c r="E133"/>
      <c r="F133"/>
      <c r="G133"/>
    </row>
    <row r="134" spans="1:7" ht="12.5" x14ac:dyDescent="0.25">
      <c r="A134" s="9"/>
      <c r="B134" s="12"/>
      <c r="C134" s="49"/>
      <c r="D134" s="2"/>
      <c r="E134"/>
      <c r="F134"/>
      <c r="G134"/>
    </row>
    <row r="135" spans="1:7" ht="12.5" x14ac:dyDescent="0.25">
      <c r="A135" s="9"/>
      <c r="B135" s="12"/>
      <c r="C135" s="49"/>
      <c r="D135" s="2"/>
      <c r="E135"/>
      <c r="F135"/>
      <c r="G135"/>
    </row>
    <row r="136" spans="1:7" ht="12.5" x14ac:dyDescent="0.25">
      <c r="A136" s="9"/>
      <c r="B136" s="10"/>
      <c r="E136"/>
      <c r="F136"/>
      <c r="G136"/>
    </row>
    <row r="137" spans="1:7" ht="12.5" x14ac:dyDescent="0.25">
      <c r="A137" s="9"/>
      <c r="B137" s="10"/>
      <c r="E137"/>
      <c r="F137"/>
      <c r="G137"/>
    </row>
    <row r="138" spans="1:7" ht="12.5" x14ac:dyDescent="0.25">
      <c r="E138"/>
      <c r="F138"/>
      <c r="G138"/>
    </row>
    <row r="139" spans="1:7" ht="12.5" x14ac:dyDescent="0.25">
      <c r="E139"/>
      <c r="F139"/>
      <c r="G139"/>
    </row>
    <row r="140" spans="1:7" ht="12.5" x14ac:dyDescent="0.25">
      <c r="E140"/>
      <c r="F140"/>
      <c r="G140"/>
    </row>
    <row r="141" spans="1:7" ht="12.5" x14ac:dyDescent="0.25">
      <c r="E141"/>
      <c r="F141"/>
      <c r="G141"/>
    </row>
    <row r="142" spans="1:7" ht="12.5" x14ac:dyDescent="0.25">
      <c r="E142"/>
      <c r="F142"/>
      <c r="G142"/>
    </row>
    <row r="143" spans="1:7" ht="12.5" x14ac:dyDescent="0.25">
      <c r="E143"/>
      <c r="F143"/>
      <c r="G143"/>
    </row>
    <row r="144" spans="1:7" ht="12.5" x14ac:dyDescent="0.25">
      <c r="E144"/>
      <c r="F144"/>
      <c r="G144"/>
    </row>
    <row r="145" spans="1:7" ht="12.5" x14ac:dyDescent="0.25">
      <c r="E145"/>
      <c r="F145"/>
      <c r="G145"/>
    </row>
    <row r="146" spans="1:7" ht="12.5" x14ac:dyDescent="0.25">
      <c r="E146"/>
      <c r="F146"/>
      <c r="G146"/>
    </row>
    <row r="147" spans="1:7" ht="12.5" x14ac:dyDescent="0.25">
      <c r="E147"/>
      <c r="F147"/>
      <c r="G147"/>
    </row>
    <row r="148" spans="1:7" ht="12.5" x14ac:dyDescent="0.25">
      <c r="A148"/>
      <c r="C148"/>
      <c r="D148"/>
      <c r="E148"/>
      <c r="F148"/>
      <c r="G148"/>
    </row>
    <row r="149" spans="1:7" ht="12.5" x14ac:dyDescent="0.25">
      <c r="A149"/>
      <c r="C149"/>
      <c r="D149"/>
      <c r="E149"/>
      <c r="F149"/>
      <c r="G149"/>
    </row>
    <row r="150" spans="1:7" ht="12.5" x14ac:dyDescent="0.25">
      <c r="A150"/>
      <c r="C150"/>
      <c r="D150"/>
      <c r="E150"/>
      <c r="F150"/>
      <c r="G150"/>
    </row>
  </sheetData>
  <phoneticPr fontId="3" type="noConversion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>
    <oddHeader>&amp;C&amp;"Arial,Halvfet"&amp;18BUDSJETT FOTBALLGRUPPA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47"/>
  <sheetViews>
    <sheetView workbookViewId="0">
      <selection activeCell="E1" sqref="E1"/>
    </sheetView>
  </sheetViews>
  <sheetFormatPr baseColWidth="10" defaultRowHeight="12.5" x14ac:dyDescent="0.25"/>
  <cols>
    <col min="1" max="1" width="10.453125" style="4" customWidth="1"/>
    <col min="2" max="2" width="50" bestFit="1" customWidth="1"/>
    <col min="3" max="3" width="18.81640625" style="3" hidden="1" customWidth="1"/>
    <col min="4" max="4" width="22.26953125" style="3" hidden="1" customWidth="1"/>
    <col min="5" max="6" width="23.81640625" style="14" bestFit="1" customWidth="1"/>
  </cols>
  <sheetData>
    <row r="1" spans="1:7" s="1" customFormat="1" ht="18" thickBot="1" x14ac:dyDescent="0.4">
      <c r="A1" s="28" t="s">
        <v>1</v>
      </c>
      <c r="B1" s="35" t="s">
        <v>0</v>
      </c>
      <c r="C1" s="27" t="s">
        <v>2</v>
      </c>
      <c r="D1" s="82" t="s">
        <v>19</v>
      </c>
      <c r="E1" s="91">
        <v>2018</v>
      </c>
      <c r="F1" s="63">
        <v>2017</v>
      </c>
    </row>
    <row r="2" spans="1:7" s="1" customFormat="1" ht="17.5" x14ac:dyDescent="0.35">
      <c r="A2" s="29"/>
      <c r="B2" s="36"/>
      <c r="C2" s="22"/>
      <c r="D2" s="70"/>
      <c r="E2" s="83"/>
      <c r="F2" s="64"/>
    </row>
    <row r="3" spans="1:7" ht="17.5" x14ac:dyDescent="0.35">
      <c r="A3" s="57"/>
      <c r="B3" s="37" t="s">
        <v>40</v>
      </c>
      <c r="C3" s="56"/>
      <c r="D3" s="71"/>
      <c r="E3" s="59"/>
      <c r="F3" s="65"/>
    </row>
    <row r="4" spans="1:7" ht="15.5" x14ac:dyDescent="0.35">
      <c r="A4" s="54">
        <v>1100</v>
      </c>
      <c r="B4" s="55" t="s">
        <v>41</v>
      </c>
      <c r="C4" s="56">
        <v>40000</v>
      </c>
      <c r="D4" s="71">
        <v>35263</v>
      </c>
      <c r="E4" s="59">
        <v>95424.43</v>
      </c>
      <c r="F4" s="66">
        <v>99401</v>
      </c>
    </row>
    <row r="5" spans="1:7" ht="15.5" x14ac:dyDescent="0.35">
      <c r="A5" s="54">
        <v>1200</v>
      </c>
      <c r="B5" s="55" t="s">
        <v>42</v>
      </c>
      <c r="C5" s="56">
        <v>50000</v>
      </c>
      <c r="D5" s="71">
        <v>93212</v>
      </c>
      <c r="E5" s="59">
        <v>29546</v>
      </c>
      <c r="F5" s="66">
        <v>36932</v>
      </c>
    </row>
    <row r="6" spans="1:7" ht="15.5" x14ac:dyDescent="0.35">
      <c r="A6" s="54"/>
      <c r="B6" s="55"/>
      <c r="C6" s="56"/>
      <c r="D6" s="71"/>
      <c r="E6" s="59"/>
      <c r="F6" s="66"/>
    </row>
    <row r="7" spans="1:7" ht="18" x14ac:dyDescent="0.4">
      <c r="A7" s="60"/>
      <c r="B7" s="52" t="s">
        <v>47</v>
      </c>
      <c r="C7" s="50"/>
      <c r="D7" s="72"/>
      <c r="E7" s="89">
        <f>SUM(E4:E6)</f>
        <v>124970.43</v>
      </c>
      <c r="F7" s="53">
        <f>SUM(F4:F6)</f>
        <v>136333</v>
      </c>
    </row>
    <row r="8" spans="1:7" ht="15.5" x14ac:dyDescent="0.35">
      <c r="A8" s="54"/>
      <c r="B8" s="55"/>
      <c r="C8" s="56"/>
      <c r="D8" s="71"/>
      <c r="E8" s="59"/>
      <c r="F8" s="66"/>
      <c r="G8" s="14"/>
    </row>
    <row r="9" spans="1:7" ht="18" x14ac:dyDescent="0.4">
      <c r="A9" s="54"/>
      <c r="B9" s="52" t="s">
        <v>43</v>
      </c>
      <c r="C9" s="56"/>
      <c r="D9" s="71"/>
      <c r="E9" s="59"/>
      <c r="F9" s="66"/>
    </row>
    <row r="10" spans="1:7" ht="15.5" x14ac:dyDescent="0.35">
      <c r="A10" s="54">
        <v>1510</v>
      </c>
      <c r="B10" s="55" t="s">
        <v>43</v>
      </c>
      <c r="C10" s="56"/>
      <c r="D10" s="71"/>
      <c r="E10" s="59">
        <v>20440</v>
      </c>
      <c r="F10" s="66">
        <v>4200</v>
      </c>
    </row>
    <row r="11" spans="1:7" ht="15.5" x14ac:dyDescent="0.35">
      <c r="A11" s="54">
        <v>1520</v>
      </c>
      <c r="B11" s="55" t="s">
        <v>60</v>
      </c>
      <c r="C11" s="56"/>
      <c r="D11" s="71"/>
      <c r="E11" s="59">
        <v>43000</v>
      </c>
      <c r="F11" s="66">
        <v>22000</v>
      </c>
    </row>
    <row r="12" spans="1:7" ht="15.5" x14ac:dyDescent="0.35">
      <c r="A12" s="54"/>
      <c r="B12" s="58"/>
      <c r="C12" s="61"/>
      <c r="D12" s="73"/>
      <c r="E12" s="59"/>
      <c r="F12" s="67"/>
    </row>
    <row r="13" spans="1:7" ht="18" x14ac:dyDescent="0.4">
      <c r="A13" s="60"/>
      <c r="B13" s="52" t="s">
        <v>48</v>
      </c>
      <c r="C13" s="50"/>
      <c r="D13" s="72"/>
      <c r="E13" s="90">
        <f>SUM(E10:E12)</f>
        <v>63440</v>
      </c>
      <c r="F13" s="53">
        <f>SUM(F10:F12)</f>
        <v>26200</v>
      </c>
    </row>
    <row r="14" spans="1:7" ht="15.5" x14ac:dyDescent="0.35">
      <c r="A14" s="54"/>
      <c r="B14" s="58"/>
      <c r="C14" s="56"/>
      <c r="D14" s="71"/>
      <c r="E14" s="59"/>
      <c r="F14" s="66"/>
    </row>
    <row r="15" spans="1:7" ht="18" x14ac:dyDescent="0.4">
      <c r="A15" s="54"/>
      <c r="B15" s="52" t="s">
        <v>44</v>
      </c>
      <c r="C15" s="56"/>
      <c r="D15" s="71"/>
      <c r="E15" s="59"/>
      <c r="F15" s="66"/>
    </row>
    <row r="16" spans="1:7" ht="15.5" x14ac:dyDescent="0.35">
      <c r="A16" s="54">
        <v>1930</v>
      </c>
      <c r="B16" s="55" t="s">
        <v>45</v>
      </c>
      <c r="C16" s="56"/>
      <c r="D16" s="71"/>
      <c r="E16" s="59">
        <v>189981.39</v>
      </c>
      <c r="F16" s="66">
        <v>213547</v>
      </c>
    </row>
    <row r="17" spans="1:7" ht="15.5" x14ac:dyDescent="0.35">
      <c r="A17" s="54">
        <v>1931</v>
      </c>
      <c r="B17" s="55" t="s">
        <v>46</v>
      </c>
      <c r="C17" s="56"/>
      <c r="D17" s="71"/>
      <c r="E17" s="59">
        <v>302906.58</v>
      </c>
      <c r="F17" s="66">
        <v>302151</v>
      </c>
      <c r="G17" s="14"/>
    </row>
    <row r="18" spans="1:7" ht="15.5" x14ac:dyDescent="0.35">
      <c r="A18" s="54"/>
      <c r="B18" s="55"/>
      <c r="C18" s="56"/>
      <c r="D18" s="71"/>
      <c r="E18" s="59"/>
      <c r="F18" s="66"/>
    </row>
    <row r="19" spans="1:7" ht="18" x14ac:dyDescent="0.4">
      <c r="A19" s="54"/>
      <c r="B19" s="52" t="s">
        <v>49</v>
      </c>
      <c r="C19" s="50"/>
      <c r="D19" s="72"/>
      <c r="E19" s="90">
        <f>SUM(E16:E18)</f>
        <v>492887.97000000003</v>
      </c>
      <c r="F19" s="53">
        <f>SUM(F16:F18)</f>
        <v>515698</v>
      </c>
    </row>
    <row r="20" spans="1:7" ht="17.5" x14ac:dyDescent="0.35">
      <c r="A20" s="54"/>
      <c r="B20" s="51"/>
      <c r="C20" s="62"/>
      <c r="D20" s="74"/>
      <c r="E20" s="59"/>
      <c r="F20" s="42"/>
    </row>
    <row r="21" spans="1:7" ht="18" x14ac:dyDescent="0.4">
      <c r="A21" s="54"/>
      <c r="B21" s="52" t="s">
        <v>50</v>
      </c>
      <c r="C21" s="50"/>
      <c r="D21" s="72"/>
      <c r="E21" s="90">
        <f>SUM(E19,E7,E13)</f>
        <v>681298.4</v>
      </c>
      <c r="F21" s="53">
        <f>F7+F13+F19</f>
        <v>678231</v>
      </c>
    </row>
    <row r="22" spans="1:7" ht="17.5" x14ac:dyDescent="0.35">
      <c r="A22" s="31"/>
      <c r="B22" s="38"/>
      <c r="C22" s="23"/>
      <c r="D22" s="75"/>
      <c r="E22" s="59"/>
      <c r="F22" s="42"/>
    </row>
    <row r="23" spans="1:7" ht="17.5" x14ac:dyDescent="0.35">
      <c r="A23" s="31"/>
      <c r="B23" s="38"/>
      <c r="C23" s="23"/>
      <c r="D23" s="75"/>
      <c r="E23" s="59"/>
      <c r="F23" s="42"/>
    </row>
    <row r="24" spans="1:7" ht="17.5" x14ac:dyDescent="0.35">
      <c r="A24" s="31"/>
      <c r="B24" s="38"/>
      <c r="C24" s="23"/>
      <c r="D24" s="75"/>
      <c r="E24" s="59"/>
      <c r="F24" s="42"/>
    </row>
    <row r="25" spans="1:7" ht="18" x14ac:dyDescent="0.4">
      <c r="A25" s="54"/>
      <c r="B25" s="52" t="s">
        <v>51</v>
      </c>
      <c r="C25" s="56"/>
      <c r="D25" s="71"/>
      <c r="E25" s="59"/>
      <c r="F25" s="66"/>
    </row>
    <row r="26" spans="1:7" ht="15.5" x14ac:dyDescent="0.35">
      <c r="A26" s="54"/>
      <c r="B26" s="55" t="s">
        <v>53</v>
      </c>
      <c r="C26" s="56"/>
      <c r="D26" s="71"/>
      <c r="E26" s="59">
        <v>11589.74</v>
      </c>
      <c r="F26" s="66">
        <f>Resultat!E51</f>
        <v>-50</v>
      </c>
    </row>
    <row r="27" spans="1:7" ht="15.5" x14ac:dyDescent="0.35">
      <c r="A27" s="54">
        <v>2050</v>
      </c>
      <c r="B27" s="55" t="s">
        <v>52</v>
      </c>
      <c r="C27" s="56"/>
      <c r="D27" s="71"/>
      <c r="E27" s="59">
        <v>665858.66</v>
      </c>
      <c r="F27" s="66">
        <v>697120</v>
      </c>
    </row>
    <row r="28" spans="1:7" ht="15.5" x14ac:dyDescent="0.35">
      <c r="A28" s="54"/>
      <c r="B28" s="55"/>
      <c r="C28" s="56"/>
      <c r="D28" s="71"/>
      <c r="E28" s="59"/>
      <c r="F28" s="66"/>
    </row>
    <row r="29" spans="1:7" ht="18" x14ac:dyDescent="0.4">
      <c r="A29" s="54"/>
      <c r="B29" s="52" t="s">
        <v>54</v>
      </c>
      <c r="C29" s="50"/>
      <c r="D29" s="72"/>
      <c r="E29" s="90">
        <f>SUM(E26:E28)</f>
        <v>677448.4</v>
      </c>
      <c r="F29" s="53">
        <f>SUM(F26:F28)</f>
        <v>697070</v>
      </c>
    </row>
    <row r="30" spans="1:7" ht="15.5" x14ac:dyDescent="0.35">
      <c r="A30" s="54"/>
      <c r="B30" s="55"/>
      <c r="C30" s="56"/>
      <c r="D30" s="71"/>
      <c r="E30" s="59"/>
      <c r="F30" s="68"/>
    </row>
    <row r="31" spans="1:7" ht="15.5" x14ac:dyDescent="0.35">
      <c r="A31" s="54"/>
      <c r="B31" s="55"/>
      <c r="C31" s="56"/>
      <c r="D31" s="71"/>
      <c r="E31" s="59"/>
      <c r="F31" s="68"/>
    </row>
    <row r="32" spans="1:7" ht="18" x14ac:dyDescent="0.4">
      <c r="A32" s="54"/>
      <c r="B32" s="52" t="s">
        <v>55</v>
      </c>
      <c r="C32" s="56"/>
      <c r="D32" s="71"/>
      <c r="E32" s="59"/>
      <c r="F32" s="68"/>
    </row>
    <row r="33" spans="1:6" ht="15.5" x14ac:dyDescent="0.35">
      <c r="A33" s="54">
        <v>2410</v>
      </c>
      <c r="B33" s="55" t="s">
        <v>56</v>
      </c>
      <c r="C33" s="56"/>
      <c r="D33" s="71"/>
      <c r="E33" s="59">
        <v>2650</v>
      </c>
      <c r="F33" s="66">
        <v>12372</v>
      </c>
    </row>
    <row r="34" spans="1:6" ht="15.5" x14ac:dyDescent="0.35">
      <c r="A34" s="54">
        <v>2930</v>
      </c>
      <c r="B34" s="55" t="s">
        <v>63</v>
      </c>
      <c r="C34" s="56"/>
      <c r="D34" s="71"/>
      <c r="E34" s="59">
        <v>1200</v>
      </c>
      <c r="F34" s="66"/>
    </row>
    <row r="35" spans="1:6" ht="15.5" x14ac:dyDescent="0.35">
      <c r="A35" s="54"/>
      <c r="B35" s="55"/>
      <c r="C35" s="56"/>
      <c r="D35" s="71"/>
      <c r="E35" s="59"/>
      <c r="F35" s="66"/>
    </row>
    <row r="36" spans="1:6" ht="18" x14ac:dyDescent="0.4">
      <c r="A36" s="54"/>
      <c r="B36" s="52" t="s">
        <v>57</v>
      </c>
      <c r="C36" s="50"/>
      <c r="D36" s="72"/>
      <c r="E36" s="90">
        <f>SUM(E33:E35)</f>
        <v>3850</v>
      </c>
      <c r="F36" s="53">
        <f>SUM(F33:F35)</f>
        <v>12372</v>
      </c>
    </row>
    <row r="37" spans="1:6" ht="15.5" x14ac:dyDescent="0.35">
      <c r="A37" s="54"/>
      <c r="B37" s="58"/>
      <c r="C37" s="61"/>
      <c r="D37" s="73"/>
      <c r="E37" s="59"/>
      <c r="F37" s="67"/>
    </row>
    <row r="38" spans="1:6" ht="15.5" x14ac:dyDescent="0.35">
      <c r="A38" s="54"/>
      <c r="B38" s="58"/>
      <c r="C38" s="61"/>
      <c r="D38" s="73"/>
      <c r="E38" s="59"/>
      <c r="F38" s="67"/>
    </row>
    <row r="39" spans="1:6" ht="18" x14ac:dyDescent="0.4">
      <c r="A39" s="54"/>
      <c r="B39" s="37" t="s">
        <v>58</v>
      </c>
      <c r="C39" s="24"/>
      <c r="D39" s="76"/>
      <c r="E39" s="90">
        <f>SUM(E36,E29)</f>
        <v>681298.4</v>
      </c>
      <c r="F39" s="69">
        <f>F29+F36</f>
        <v>709442</v>
      </c>
    </row>
    <row r="40" spans="1:6" ht="17.5" x14ac:dyDescent="0.35">
      <c r="A40" s="31"/>
      <c r="B40" s="39"/>
      <c r="C40" s="23"/>
      <c r="D40" s="75"/>
      <c r="E40" s="84"/>
      <c r="F40" s="42"/>
    </row>
    <row r="41" spans="1:6" ht="17.5" x14ac:dyDescent="0.35">
      <c r="A41" s="31"/>
      <c r="B41" s="38"/>
      <c r="C41" s="23"/>
      <c r="D41" s="75"/>
      <c r="E41" s="84"/>
      <c r="F41" s="42"/>
    </row>
    <row r="42" spans="1:6" ht="17.5" x14ac:dyDescent="0.35">
      <c r="A42" s="31"/>
      <c r="B42" s="38"/>
      <c r="C42" s="23"/>
      <c r="D42" s="75"/>
      <c r="E42" s="85"/>
      <c r="F42" s="20"/>
    </row>
    <row r="43" spans="1:6" ht="17.5" x14ac:dyDescent="0.35">
      <c r="A43" s="31"/>
      <c r="B43" s="38"/>
      <c r="C43" s="23"/>
      <c r="D43" s="75"/>
      <c r="E43" s="85"/>
      <c r="F43" s="20"/>
    </row>
    <row r="44" spans="1:6" ht="17.5" x14ac:dyDescent="0.35">
      <c r="A44" s="31"/>
      <c r="B44" s="38"/>
      <c r="C44" s="23"/>
      <c r="D44" s="75"/>
      <c r="E44" s="85"/>
      <c r="F44" s="20"/>
    </row>
    <row r="45" spans="1:6" ht="17.5" x14ac:dyDescent="0.35">
      <c r="A45" s="32"/>
      <c r="B45" s="37"/>
      <c r="C45" s="24"/>
      <c r="D45" s="76"/>
      <c r="E45" s="86"/>
      <c r="F45" s="79"/>
    </row>
    <row r="46" spans="1:6" ht="17.5" x14ac:dyDescent="0.35">
      <c r="A46" s="33"/>
      <c r="B46" s="40"/>
      <c r="C46" s="25"/>
      <c r="D46" s="77"/>
      <c r="E46" s="87"/>
      <c r="F46" s="80"/>
    </row>
    <row r="47" spans="1:6" ht="17.5" x14ac:dyDescent="0.35">
      <c r="A47" s="33"/>
      <c r="B47" s="40"/>
      <c r="C47" s="25"/>
      <c r="D47" s="77"/>
      <c r="E47" s="87"/>
      <c r="F47" s="80"/>
    </row>
    <row r="48" spans="1:6" s="7" customFormat="1" ht="18" thickBot="1" x14ac:dyDescent="0.4">
      <c r="A48" s="34"/>
      <c r="B48" s="41"/>
      <c r="C48" s="26"/>
      <c r="D48" s="78"/>
      <c r="E48" s="88"/>
      <c r="F48" s="81"/>
    </row>
    <row r="49" spans="1:6" x14ac:dyDescent="0.25">
      <c r="A49" s="9"/>
      <c r="B49" s="10"/>
      <c r="C49" s="11"/>
      <c r="D49" s="11"/>
    </row>
    <row r="50" spans="1:6" ht="13" x14ac:dyDescent="0.3">
      <c r="A50" s="9"/>
      <c r="B50" s="43"/>
      <c r="C50" s="11"/>
      <c r="D50" s="11"/>
    </row>
    <row r="51" spans="1:6" x14ac:dyDescent="0.25">
      <c r="A51" s="9"/>
      <c r="B51" s="47"/>
      <c r="C51" s="11"/>
      <c r="D51" s="11"/>
    </row>
    <row r="52" spans="1:6" x14ac:dyDescent="0.25">
      <c r="A52" s="9"/>
      <c r="B52" s="12"/>
      <c r="C52" s="11"/>
      <c r="D52" s="11"/>
    </row>
    <row r="53" spans="1:6" x14ac:dyDescent="0.25">
      <c r="A53" s="9"/>
      <c r="B53" s="44"/>
      <c r="C53" s="11"/>
      <c r="D53" s="11"/>
      <c r="E53" s="44"/>
      <c r="F53" s="44"/>
    </row>
    <row r="54" spans="1:6" x14ac:dyDescent="0.25">
      <c r="A54" s="9"/>
      <c r="B54" s="12"/>
      <c r="C54" s="11"/>
      <c r="D54" s="11"/>
      <c r="E54" s="44"/>
      <c r="F54" s="44"/>
    </row>
    <row r="55" spans="1:6" x14ac:dyDescent="0.25">
      <c r="A55" s="9"/>
      <c r="B55" s="12"/>
      <c r="C55" s="11"/>
      <c r="D55" s="11"/>
      <c r="E55" s="44"/>
      <c r="F55" s="44"/>
    </row>
    <row r="56" spans="1:6" x14ac:dyDescent="0.25">
      <c r="A56" s="9"/>
      <c r="B56" s="12"/>
      <c r="C56" s="11"/>
      <c r="D56" s="11"/>
      <c r="E56" s="44"/>
      <c r="F56" s="44"/>
    </row>
    <row r="57" spans="1:6" x14ac:dyDescent="0.25">
      <c r="A57" s="9"/>
      <c r="B57" s="46"/>
      <c r="C57" s="11"/>
      <c r="D57" s="11"/>
    </row>
    <row r="58" spans="1:6" x14ac:dyDescent="0.25">
      <c r="A58" s="9"/>
      <c r="B58" s="46"/>
      <c r="C58" s="11"/>
      <c r="D58" s="11"/>
    </row>
    <row r="59" spans="1:6" x14ac:dyDescent="0.25">
      <c r="A59" s="9"/>
      <c r="B59" s="46"/>
      <c r="C59" s="11"/>
      <c r="D59" s="11"/>
    </row>
    <row r="60" spans="1:6" x14ac:dyDescent="0.25">
      <c r="A60" s="9"/>
      <c r="B60" s="46"/>
      <c r="C60" s="11"/>
      <c r="D60" s="11"/>
    </row>
    <row r="61" spans="1:6" x14ac:dyDescent="0.25">
      <c r="A61" s="9"/>
      <c r="B61" s="46"/>
      <c r="C61" s="11"/>
      <c r="D61" s="11"/>
    </row>
    <row r="62" spans="1:6" x14ac:dyDescent="0.25">
      <c r="A62" s="9"/>
      <c r="B62" s="12"/>
      <c r="C62" s="11"/>
      <c r="D62" s="11"/>
    </row>
    <row r="63" spans="1:6" x14ac:dyDescent="0.25">
      <c r="A63" s="9"/>
      <c r="B63" s="12"/>
      <c r="C63" s="11"/>
      <c r="D63" s="11"/>
    </row>
    <row r="64" spans="1:6" x14ac:dyDescent="0.25">
      <c r="A64" s="9"/>
      <c r="B64" s="12"/>
      <c r="C64" s="11"/>
      <c r="D64" s="11"/>
    </row>
    <row r="65" spans="1:6" x14ac:dyDescent="0.25">
      <c r="A65" s="9"/>
      <c r="B65" s="12"/>
      <c r="C65" s="11"/>
      <c r="D65" s="11"/>
      <c r="E65"/>
      <c r="F65"/>
    </row>
    <row r="66" spans="1:6" x14ac:dyDescent="0.25">
      <c r="A66" s="9"/>
      <c r="B66" s="12"/>
      <c r="C66" s="11"/>
      <c r="D66" s="11"/>
      <c r="E66"/>
      <c r="F66"/>
    </row>
    <row r="67" spans="1:6" x14ac:dyDescent="0.25">
      <c r="A67" s="9"/>
      <c r="B67" s="12"/>
      <c r="C67" s="11"/>
      <c r="D67" s="11"/>
      <c r="E67"/>
      <c r="F67"/>
    </row>
    <row r="68" spans="1:6" x14ac:dyDescent="0.25">
      <c r="A68" s="9"/>
      <c r="B68" s="12"/>
      <c r="C68" s="11"/>
      <c r="D68" s="11"/>
      <c r="E68"/>
      <c r="F68"/>
    </row>
    <row r="69" spans="1:6" x14ac:dyDescent="0.25">
      <c r="A69" s="9"/>
      <c r="B69" s="12"/>
      <c r="C69" s="11"/>
      <c r="D69" s="11"/>
      <c r="E69"/>
      <c r="F69"/>
    </row>
    <row r="70" spans="1:6" x14ac:dyDescent="0.25">
      <c r="A70" s="9"/>
      <c r="B70" s="12"/>
      <c r="C70" s="11"/>
      <c r="D70" s="11"/>
      <c r="E70"/>
      <c r="F70"/>
    </row>
    <row r="71" spans="1:6" x14ac:dyDescent="0.25">
      <c r="A71" s="9"/>
      <c r="B71" s="12"/>
      <c r="C71" s="11"/>
      <c r="D71" s="11"/>
      <c r="E71"/>
      <c r="F71"/>
    </row>
    <row r="72" spans="1:6" x14ac:dyDescent="0.25">
      <c r="A72" s="9"/>
      <c r="B72" s="12"/>
      <c r="C72" s="11"/>
      <c r="D72" s="11"/>
      <c r="E72"/>
      <c r="F72"/>
    </row>
    <row r="73" spans="1:6" x14ac:dyDescent="0.25">
      <c r="A73" s="9"/>
      <c r="B73" s="12"/>
      <c r="C73" s="11"/>
      <c r="D73" s="11"/>
      <c r="E73"/>
      <c r="F73"/>
    </row>
    <row r="74" spans="1:6" x14ac:dyDescent="0.25">
      <c r="A74" s="9"/>
      <c r="B74" s="12"/>
      <c r="C74" s="11"/>
      <c r="D74" s="11"/>
      <c r="E74"/>
      <c r="F74"/>
    </row>
    <row r="75" spans="1:6" x14ac:dyDescent="0.25">
      <c r="A75" s="9"/>
      <c r="B75" s="12"/>
      <c r="C75" s="11"/>
      <c r="D75" s="11"/>
      <c r="E75"/>
      <c r="F75"/>
    </row>
    <row r="76" spans="1:6" x14ac:dyDescent="0.25">
      <c r="A76" s="9"/>
      <c r="B76" s="12"/>
      <c r="C76" s="11"/>
      <c r="D76" s="11"/>
      <c r="E76"/>
      <c r="F76"/>
    </row>
    <row r="77" spans="1:6" x14ac:dyDescent="0.25">
      <c r="A77" s="9"/>
      <c r="B77" s="12"/>
      <c r="C77" s="11"/>
      <c r="D77" s="11"/>
      <c r="E77"/>
      <c r="F77"/>
    </row>
    <row r="78" spans="1:6" x14ac:dyDescent="0.25">
      <c r="A78" s="9"/>
      <c r="B78" s="12"/>
      <c r="C78" s="11"/>
      <c r="D78" s="11"/>
      <c r="E78"/>
      <c r="F78"/>
    </row>
    <row r="79" spans="1:6" x14ac:dyDescent="0.25">
      <c r="A79" s="9"/>
      <c r="B79" s="12"/>
      <c r="C79" s="11"/>
      <c r="D79" s="11"/>
      <c r="E79"/>
      <c r="F79"/>
    </row>
    <row r="80" spans="1:6" x14ac:dyDescent="0.25">
      <c r="A80" s="9"/>
      <c r="B80" s="12"/>
      <c r="C80" s="11"/>
      <c r="D80" s="11"/>
      <c r="E80"/>
      <c r="F80"/>
    </row>
    <row r="81" spans="1:6" x14ac:dyDescent="0.25">
      <c r="A81" s="9"/>
      <c r="B81" s="12"/>
      <c r="C81" s="11"/>
      <c r="D81" s="11"/>
      <c r="E81"/>
      <c r="F81"/>
    </row>
    <row r="82" spans="1:6" x14ac:dyDescent="0.25">
      <c r="A82" s="9"/>
      <c r="B82" s="12"/>
      <c r="C82" s="11"/>
      <c r="D82" s="11"/>
      <c r="E82"/>
      <c r="F82"/>
    </row>
    <row r="83" spans="1:6" x14ac:dyDescent="0.25">
      <c r="A83" s="9"/>
      <c r="B83" s="12"/>
      <c r="C83" s="11"/>
      <c r="D83" s="11"/>
      <c r="E83"/>
      <c r="F83"/>
    </row>
    <row r="84" spans="1:6" x14ac:dyDescent="0.25">
      <c r="A84" s="9"/>
      <c r="B84" s="12"/>
      <c r="C84" s="11"/>
      <c r="D84" s="11"/>
      <c r="E84"/>
      <c r="F84"/>
    </row>
    <row r="85" spans="1:6" x14ac:dyDescent="0.25">
      <c r="A85" s="9"/>
      <c r="B85" s="12"/>
      <c r="C85" s="11"/>
      <c r="D85" s="11"/>
      <c r="E85"/>
      <c r="F85"/>
    </row>
    <row r="86" spans="1:6" x14ac:dyDescent="0.25">
      <c r="A86" s="9"/>
      <c r="B86" s="12"/>
      <c r="C86" s="11"/>
      <c r="D86" s="11"/>
      <c r="E86"/>
      <c r="F86"/>
    </row>
    <row r="87" spans="1:6" x14ac:dyDescent="0.25">
      <c r="A87" s="9"/>
      <c r="B87" s="12"/>
      <c r="C87" s="11"/>
      <c r="D87" s="11"/>
      <c r="E87"/>
      <c r="F87"/>
    </row>
    <row r="88" spans="1:6" x14ac:dyDescent="0.25">
      <c r="A88" s="9"/>
      <c r="B88" s="12"/>
      <c r="C88" s="11"/>
      <c r="D88" s="11"/>
      <c r="E88"/>
      <c r="F88"/>
    </row>
    <row r="89" spans="1:6" x14ac:dyDescent="0.25">
      <c r="A89" s="9"/>
      <c r="B89" s="12"/>
      <c r="C89" s="11"/>
      <c r="D89" s="11"/>
      <c r="E89"/>
      <c r="F89"/>
    </row>
    <row r="90" spans="1:6" x14ac:dyDescent="0.25">
      <c r="A90" s="9"/>
      <c r="B90" s="12"/>
      <c r="C90" s="11"/>
      <c r="D90" s="11"/>
      <c r="E90"/>
      <c r="F90"/>
    </row>
    <row r="91" spans="1:6" x14ac:dyDescent="0.25">
      <c r="A91" s="9"/>
      <c r="B91" s="12"/>
      <c r="C91" s="11"/>
      <c r="D91" s="11"/>
      <c r="E91"/>
      <c r="F91"/>
    </row>
    <row r="92" spans="1:6" x14ac:dyDescent="0.25">
      <c r="A92" s="9"/>
      <c r="B92" s="12"/>
      <c r="C92" s="11"/>
      <c r="D92" s="11"/>
      <c r="E92"/>
      <c r="F92"/>
    </row>
    <row r="93" spans="1:6" x14ac:dyDescent="0.25">
      <c r="A93" s="9"/>
      <c r="B93" s="12"/>
      <c r="C93" s="11"/>
      <c r="D93" s="11"/>
      <c r="E93"/>
      <c r="F93"/>
    </row>
    <row r="94" spans="1:6" x14ac:dyDescent="0.25">
      <c r="A94" s="9"/>
      <c r="B94" s="12"/>
      <c r="C94" s="11"/>
      <c r="D94" s="11"/>
      <c r="E94"/>
      <c r="F94"/>
    </row>
    <row r="95" spans="1:6" x14ac:dyDescent="0.25">
      <c r="A95" s="9"/>
      <c r="B95" s="12"/>
      <c r="C95" s="11"/>
      <c r="D95" s="11"/>
      <c r="E95"/>
      <c r="F95"/>
    </row>
    <row r="96" spans="1:6" x14ac:dyDescent="0.25">
      <c r="A96" s="9"/>
      <c r="B96" s="12"/>
      <c r="C96" s="11"/>
      <c r="D96" s="11"/>
      <c r="E96"/>
      <c r="F96"/>
    </row>
    <row r="97" spans="1:6" x14ac:dyDescent="0.25">
      <c r="A97" s="9"/>
      <c r="B97" s="12"/>
      <c r="C97" s="11"/>
      <c r="D97" s="11"/>
      <c r="E97"/>
      <c r="F97"/>
    </row>
    <row r="98" spans="1:6" x14ac:dyDescent="0.25">
      <c r="A98" s="9"/>
      <c r="B98" s="12"/>
      <c r="C98" s="11"/>
      <c r="D98" s="11"/>
      <c r="E98"/>
      <c r="F98"/>
    </row>
    <row r="99" spans="1:6" x14ac:dyDescent="0.25">
      <c r="A99" s="9"/>
      <c r="B99" s="12"/>
      <c r="C99" s="11"/>
      <c r="D99" s="11"/>
      <c r="E99"/>
      <c r="F99"/>
    </row>
    <row r="100" spans="1:6" x14ac:dyDescent="0.25">
      <c r="A100" s="9"/>
      <c r="B100" s="12"/>
      <c r="C100" s="11"/>
      <c r="D100" s="11"/>
      <c r="E100"/>
      <c r="F100"/>
    </row>
    <row r="101" spans="1:6" x14ac:dyDescent="0.25">
      <c r="A101" s="9"/>
      <c r="B101" s="12"/>
      <c r="C101" s="11"/>
      <c r="D101" s="11"/>
      <c r="E101"/>
      <c r="F101"/>
    </row>
    <row r="102" spans="1:6" x14ac:dyDescent="0.25">
      <c r="A102" s="9"/>
      <c r="B102" s="12"/>
      <c r="C102" s="11"/>
      <c r="D102" s="11"/>
      <c r="E102"/>
      <c r="F102"/>
    </row>
    <row r="103" spans="1:6" x14ac:dyDescent="0.25">
      <c r="A103" s="9"/>
      <c r="B103" s="12"/>
      <c r="C103" s="11"/>
      <c r="D103" s="11"/>
      <c r="E103"/>
      <c r="F103"/>
    </row>
    <row r="104" spans="1:6" x14ac:dyDescent="0.25">
      <c r="A104" s="9"/>
      <c r="B104" s="12"/>
      <c r="C104" s="11"/>
      <c r="D104" s="11"/>
      <c r="E104"/>
      <c r="F104"/>
    </row>
    <row r="105" spans="1:6" x14ac:dyDescent="0.25">
      <c r="A105" s="9"/>
      <c r="B105" s="12"/>
      <c r="C105" s="11"/>
      <c r="D105" s="11"/>
      <c r="E105"/>
      <c r="F105"/>
    </row>
    <row r="106" spans="1:6" x14ac:dyDescent="0.25">
      <c r="A106" s="9"/>
      <c r="B106" s="12"/>
      <c r="C106" s="11"/>
      <c r="D106" s="11"/>
      <c r="E106"/>
      <c r="F106"/>
    </row>
    <row r="107" spans="1:6" x14ac:dyDescent="0.25">
      <c r="A107" s="9"/>
      <c r="B107" s="12"/>
      <c r="C107" s="11"/>
      <c r="D107" s="11"/>
      <c r="E107"/>
      <c r="F107"/>
    </row>
    <row r="108" spans="1:6" x14ac:dyDescent="0.25">
      <c r="A108" s="9"/>
      <c r="B108" s="12"/>
      <c r="C108" s="11"/>
      <c r="D108" s="11"/>
      <c r="E108"/>
      <c r="F108"/>
    </row>
    <row r="109" spans="1:6" x14ac:dyDescent="0.25">
      <c r="A109" s="9"/>
      <c r="B109" s="12"/>
      <c r="C109" s="11"/>
      <c r="D109" s="11"/>
      <c r="E109"/>
      <c r="F109"/>
    </row>
    <row r="110" spans="1:6" x14ac:dyDescent="0.25">
      <c r="A110" s="9"/>
      <c r="B110" s="12"/>
      <c r="C110" s="11"/>
      <c r="D110" s="11"/>
      <c r="E110"/>
      <c r="F110"/>
    </row>
    <row r="111" spans="1:6" x14ac:dyDescent="0.25">
      <c r="A111" s="9"/>
      <c r="B111" s="12"/>
      <c r="C111" s="11"/>
      <c r="D111" s="11"/>
      <c r="E111"/>
      <c r="F111"/>
    </row>
    <row r="112" spans="1:6" x14ac:dyDescent="0.25">
      <c r="A112" s="9"/>
      <c r="B112" s="12"/>
      <c r="C112" s="11"/>
      <c r="D112" s="11"/>
      <c r="E112"/>
      <c r="F112"/>
    </row>
    <row r="113" spans="1:6" x14ac:dyDescent="0.25">
      <c r="A113" s="9"/>
      <c r="B113" s="12"/>
      <c r="C113" s="11"/>
      <c r="D113" s="11"/>
      <c r="E113"/>
      <c r="F113"/>
    </row>
    <row r="114" spans="1:6" x14ac:dyDescent="0.25">
      <c r="A114" s="9"/>
      <c r="B114" s="12"/>
      <c r="C114" s="11"/>
      <c r="D114" s="11"/>
      <c r="E114"/>
      <c r="F114"/>
    </row>
    <row r="115" spans="1:6" x14ac:dyDescent="0.25">
      <c r="A115" s="9"/>
      <c r="B115" s="12"/>
      <c r="C115" s="11"/>
      <c r="D115" s="11"/>
      <c r="E115"/>
      <c r="F115"/>
    </row>
    <row r="116" spans="1:6" x14ac:dyDescent="0.25">
      <c r="A116" s="9"/>
      <c r="B116" s="12"/>
      <c r="C116" s="11"/>
      <c r="D116" s="11"/>
      <c r="E116"/>
      <c r="F116"/>
    </row>
    <row r="117" spans="1:6" x14ac:dyDescent="0.25">
      <c r="A117" s="9"/>
      <c r="B117" s="12"/>
      <c r="C117" s="11"/>
      <c r="D117" s="11"/>
      <c r="E117"/>
      <c r="F117"/>
    </row>
    <row r="118" spans="1:6" x14ac:dyDescent="0.25">
      <c r="A118" s="9"/>
      <c r="B118" s="12"/>
      <c r="C118" s="11"/>
      <c r="D118" s="11"/>
      <c r="E118"/>
      <c r="F118"/>
    </row>
    <row r="119" spans="1:6" x14ac:dyDescent="0.25">
      <c r="A119" s="9"/>
      <c r="B119" s="12"/>
      <c r="C119" s="11"/>
      <c r="D119" s="11"/>
      <c r="E119"/>
      <c r="F119"/>
    </row>
    <row r="120" spans="1:6" x14ac:dyDescent="0.25">
      <c r="A120" s="9"/>
      <c r="B120" s="12"/>
      <c r="C120" s="11"/>
      <c r="D120" s="11"/>
      <c r="E120"/>
      <c r="F120"/>
    </row>
    <row r="121" spans="1:6" x14ac:dyDescent="0.25">
      <c r="A121" s="9"/>
      <c r="B121" s="12"/>
      <c r="C121" s="11"/>
      <c r="D121" s="11"/>
      <c r="E121"/>
      <c r="F121"/>
    </row>
    <row r="122" spans="1:6" x14ac:dyDescent="0.25">
      <c r="A122" s="9"/>
      <c r="B122" s="12"/>
      <c r="C122" s="11"/>
      <c r="D122" s="11"/>
      <c r="E122"/>
      <c r="F122"/>
    </row>
    <row r="123" spans="1:6" x14ac:dyDescent="0.25">
      <c r="A123" s="9"/>
      <c r="B123" s="12"/>
      <c r="C123" s="11"/>
      <c r="D123" s="11"/>
      <c r="E123"/>
      <c r="F123"/>
    </row>
    <row r="124" spans="1:6" x14ac:dyDescent="0.25">
      <c r="A124" s="9"/>
      <c r="B124" s="12"/>
      <c r="C124" s="11"/>
      <c r="D124" s="11"/>
      <c r="E124"/>
      <c r="F124"/>
    </row>
    <row r="125" spans="1:6" x14ac:dyDescent="0.25">
      <c r="A125" s="9"/>
      <c r="B125" s="12"/>
      <c r="C125" s="11"/>
      <c r="D125" s="11"/>
      <c r="E125"/>
      <c r="F125"/>
    </row>
    <row r="126" spans="1:6" x14ac:dyDescent="0.25">
      <c r="A126" s="9"/>
      <c r="B126" s="12"/>
      <c r="C126" s="11"/>
      <c r="D126" s="11"/>
      <c r="E126"/>
      <c r="F126"/>
    </row>
    <row r="127" spans="1:6" x14ac:dyDescent="0.25">
      <c r="A127" s="9"/>
      <c r="B127" s="12"/>
      <c r="C127" s="11"/>
      <c r="D127" s="11"/>
      <c r="E127"/>
      <c r="F127"/>
    </row>
    <row r="128" spans="1:6" x14ac:dyDescent="0.25">
      <c r="A128" s="9"/>
      <c r="B128" s="12"/>
      <c r="C128" s="48"/>
      <c r="D128" s="8"/>
      <c r="E128"/>
      <c r="F128"/>
    </row>
    <row r="129" spans="1:6" x14ac:dyDescent="0.25">
      <c r="A129" s="9"/>
      <c r="B129" s="12"/>
      <c r="C129" s="49"/>
      <c r="D129" s="2"/>
      <c r="E129"/>
      <c r="F129"/>
    </row>
    <row r="130" spans="1:6" x14ac:dyDescent="0.25">
      <c r="A130" s="9"/>
      <c r="B130" s="12"/>
      <c r="C130" s="49"/>
      <c r="D130" s="2"/>
      <c r="E130"/>
      <c r="F130"/>
    </row>
    <row r="131" spans="1:6" x14ac:dyDescent="0.25">
      <c r="A131" s="9"/>
      <c r="B131" s="12"/>
      <c r="C131" s="49"/>
      <c r="D131" s="2"/>
      <c r="E131"/>
      <c r="F131"/>
    </row>
    <row r="132" spans="1:6" x14ac:dyDescent="0.25">
      <c r="A132" s="9"/>
      <c r="B132" s="12"/>
      <c r="C132" s="49"/>
      <c r="D132" s="2"/>
      <c r="E132"/>
      <c r="F132"/>
    </row>
    <row r="133" spans="1:6" x14ac:dyDescent="0.25">
      <c r="A133" s="9"/>
      <c r="B133" s="10"/>
      <c r="E133"/>
      <c r="F133"/>
    </row>
    <row r="134" spans="1:6" x14ac:dyDescent="0.25">
      <c r="A134" s="9"/>
      <c r="B134" s="10"/>
      <c r="E134"/>
      <c r="F134"/>
    </row>
    <row r="135" spans="1:6" x14ac:dyDescent="0.25">
      <c r="E135"/>
    </row>
    <row r="136" spans="1:6" x14ac:dyDescent="0.25">
      <c r="E136"/>
    </row>
    <row r="137" spans="1:6" x14ac:dyDescent="0.25">
      <c r="E137"/>
    </row>
    <row r="138" spans="1:6" x14ac:dyDescent="0.25">
      <c r="E138"/>
    </row>
    <row r="139" spans="1:6" x14ac:dyDescent="0.25">
      <c r="E139"/>
    </row>
    <row r="140" spans="1:6" x14ac:dyDescent="0.25">
      <c r="E140"/>
    </row>
    <row r="141" spans="1:6" x14ac:dyDescent="0.25">
      <c r="E141"/>
    </row>
    <row r="142" spans="1:6" x14ac:dyDescent="0.25">
      <c r="E142"/>
    </row>
    <row r="143" spans="1:6" x14ac:dyDescent="0.25">
      <c r="E143"/>
    </row>
    <row r="144" spans="1:6" x14ac:dyDescent="0.25">
      <c r="E144"/>
    </row>
    <row r="145" spans="1:5" x14ac:dyDescent="0.25">
      <c r="A145"/>
      <c r="C145"/>
      <c r="D145"/>
      <c r="E145"/>
    </row>
    <row r="146" spans="1:5" x14ac:dyDescent="0.25">
      <c r="A146"/>
      <c r="C146"/>
      <c r="D146"/>
      <c r="E146"/>
    </row>
    <row r="147" spans="1:5" x14ac:dyDescent="0.25">
      <c r="A147"/>
      <c r="C147"/>
      <c r="D147"/>
      <c r="E147"/>
    </row>
  </sheetData>
  <phoneticPr fontId="3" type="noConversion"/>
  <pageMargins left="0.78740157499999996" right="0.78740157499999996" top="0.984251969" bottom="0.984251969" header="0.5" footer="0.5"/>
  <pageSetup paperSize="9" scale="8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3" type="noConversion"/>
  <pageMargins left="0.78740157499999996" right="0.78740157499999996" top="0.984251969" bottom="0.984251969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A88478ED437548B98507E41311FF62" ma:contentTypeVersion="30" ma:contentTypeDescription="Opprett et nytt dokument." ma:contentTypeScope="" ma:versionID="fcfaeddee864ffabadceb07587fb1009">
  <xsd:schema xmlns:xsd="http://www.w3.org/2001/XMLSchema" xmlns:xs="http://www.w3.org/2001/XMLSchema" xmlns:p="http://schemas.microsoft.com/office/2006/metadata/properties" xmlns:ns3="0411f012-275f-4b09-9bd1-8c43a79a58e5" xmlns:ns4="fd7fbf28-07ec-4b65-b162-7f1e397723f8" targetNamespace="http://schemas.microsoft.com/office/2006/metadata/properties" ma:root="true" ma:fieldsID="acefbc4ab3108b6209faf5956f85233c" ns3:_="" ns4:_="">
    <xsd:import namespace="0411f012-275f-4b09-9bd1-8c43a79a58e5"/>
    <xsd:import namespace="fd7fbf28-07ec-4b65-b162-7f1e397723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1f012-275f-4b09-9bd1-8c43a79a5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NotebookType" ma:index="18" nillable="true" ma:displayName="Notebook Type" ma:internalName="NotebookType">
      <xsd:simpleType>
        <xsd:restriction base="dms:Text"/>
      </xsd:simpleType>
    </xsd:element>
    <xsd:element name="FolderType" ma:index="19" nillable="true" ma:displayName="Folder Type" ma:internalName="FolderType">
      <xsd:simpleType>
        <xsd:restriction base="dms:Text"/>
      </xsd:simpleType>
    </xsd:element>
    <xsd:element name="CultureName" ma:index="20" nillable="true" ma:displayName="Culture Name" ma:internalName="CultureName">
      <xsd:simpleType>
        <xsd:restriction base="dms:Text"/>
      </xsd:simpleType>
    </xsd:element>
    <xsd:element name="AppVersion" ma:index="21" nillable="true" ma:displayName="App Version" ma:internalName="AppVersion">
      <xsd:simpleType>
        <xsd:restriction base="dms:Text"/>
      </xsd:simpleType>
    </xsd:element>
    <xsd:element name="TeamsChannelId" ma:index="22" nillable="true" ma:displayName="Teams Channel Id" ma:internalName="TeamsChannelId">
      <xsd:simpleType>
        <xsd:restriction base="dms:Text"/>
      </xsd:simpleType>
    </xsd:element>
    <xsd:element name="Owner" ma:index="2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4" nillable="true" ma:displayName="Math Settings" ma:internalName="Math_Settings">
      <xsd:simpleType>
        <xsd:restriction base="dms:Text"/>
      </xsd:simpleType>
    </xsd:element>
    <xsd:element name="DefaultSectionNames" ma:index="2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6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7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8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9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2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3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4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5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6" nillable="true" ma:displayName="Is Collaboration Space Locked" ma:internalName="Is_Collaboration_Space_Locked">
      <xsd:simpleType>
        <xsd:restriction base="dms:Boolean"/>
      </xsd:simpleType>
    </xsd:element>
    <xsd:element name="IsNotebookLocked" ma:index="37" nillable="true" ma:displayName="Is Notebook Locked" ma:internalName="IsNotebookLock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7fbf28-07ec-4b65-b162-7f1e397723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amsChannelId xmlns="0411f012-275f-4b09-9bd1-8c43a79a58e5" xsi:nil="true"/>
    <Students xmlns="0411f012-275f-4b09-9bd1-8c43a79a58e5">
      <UserInfo>
        <DisplayName/>
        <AccountId xsi:nil="true"/>
        <AccountType/>
      </UserInfo>
    </Students>
    <Student_Groups xmlns="0411f012-275f-4b09-9bd1-8c43a79a58e5">
      <UserInfo>
        <DisplayName/>
        <AccountId xsi:nil="true"/>
        <AccountType/>
      </UserInfo>
    </Student_Groups>
    <AppVersion xmlns="0411f012-275f-4b09-9bd1-8c43a79a58e5" xsi:nil="true"/>
    <LMS_Mappings xmlns="0411f012-275f-4b09-9bd1-8c43a79a58e5" xsi:nil="true"/>
    <Invited_Teachers xmlns="0411f012-275f-4b09-9bd1-8c43a79a58e5" xsi:nil="true"/>
    <Invited_Students xmlns="0411f012-275f-4b09-9bd1-8c43a79a58e5" xsi:nil="true"/>
    <CultureName xmlns="0411f012-275f-4b09-9bd1-8c43a79a58e5" xsi:nil="true"/>
    <Templates xmlns="0411f012-275f-4b09-9bd1-8c43a79a58e5" xsi:nil="true"/>
    <Has_Teacher_Only_SectionGroup xmlns="0411f012-275f-4b09-9bd1-8c43a79a58e5" xsi:nil="true"/>
    <DefaultSectionNames xmlns="0411f012-275f-4b09-9bd1-8c43a79a58e5" xsi:nil="true"/>
    <Teachers xmlns="0411f012-275f-4b09-9bd1-8c43a79a58e5">
      <UserInfo>
        <DisplayName/>
        <AccountId xsi:nil="true"/>
        <AccountType/>
      </UserInfo>
    </Teachers>
    <Math_Settings xmlns="0411f012-275f-4b09-9bd1-8c43a79a58e5" xsi:nil="true"/>
    <Self_Registration_Enabled xmlns="0411f012-275f-4b09-9bd1-8c43a79a58e5" xsi:nil="true"/>
    <Is_Collaboration_Space_Locked xmlns="0411f012-275f-4b09-9bd1-8c43a79a58e5" xsi:nil="true"/>
    <NotebookType xmlns="0411f012-275f-4b09-9bd1-8c43a79a58e5" xsi:nil="true"/>
    <Distribution_Groups xmlns="0411f012-275f-4b09-9bd1-8c43a79a58e5" xsi:nil="true"/>
    <IsNotebookLocked xmlns="0411f012-275f-4b09-9bd1-8c43a79a58e5" xsi:nil="true"/>
    <FolderType xmlns="0411f012-275f-4b09-9bd1-8c43a79a58e5" xsi:nil="true"/>
    <Owner xmlns="0411f012-275f-4b09-9bd1-8c43a79a58e5">
      <UserInfo>
        <DisplayName/>
        <AccountId xsi:nil="true"/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6F06E57C-E1B1-4DB5-A2D9-BC0E0DF35E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11f012-275f-4b09-9bd1-8c43a79a58e5"/>
    <ds:schemaRef ds:uri="fd7fbf28-07ec-4b65-b162-7f1e397723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DD3A94-7421-41C3-B70A-D269A84513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C44998-CC4D-481D-BA6E-B6F9118E56F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d7fbf28-07ec-4b65-b162-7f1e397723f8"/>
    <ds:schemaRef ds:uri="http://purl.org/dc/elements/1.1/"/>
    <ds:schemaRef ds:uri="http://schemas.microsoft.com/office/2006/metadata/properties"/>
    <ds:schemaRef ds:uri="0411f012-275f-4b09-9bd1-8c43a79a58e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Resultat</vt:lpstr>
      <vt:lpstr>Balanse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 Kile</dc:creator>
  <cp:lastModifiedBy>Hanne Bratsberg</cp:lastModifiedBy>
  <cp:lastPrinted>2018-02-09T11:39:58Z</cp:lastPrinted>
  <dcterms:created xsi:type="dcterms:W3CDTF">2006-09-16T09:23:52Z</dcterms:created>
  <dcterms:modified xsi:type="dcterms:W3CDTF">2020-02-14T09:33:17Z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0x01010012A88478ED437548B98507E41311FF62</vt:lpwstr>
  </property>
</Properties>
</file>